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dubcova\Documents\"/>
    </mc:Choice>
  </mc:AlternateContent>
  <bookViews>
    <workbookView xWindow="0" yWindow="0" windowWidth="0" windowHeight="0"/>
  </bookViews>
  <sheets>
    <sheet name="Rekapitulace stavby" sheetId="1" r:id="rId1"/>
    <sheet name="00 - VRN" sheetId="2" r:id="rId2"/>
    <sheet name="01.1 - PŘÍPRAVA PŮDY" sheetId="3" r:id="rId3"/>
    <sheet name="01.2 - ZHOTOVENÍ OPLOCENEK" sheetId="4" r:id="rId4"/>
    <sheet name="01.3 - VÝSADBA DŘEVIN" sheetId="5" r:id="rId5"/>
    <sheet name="01.4 - ZALOŽENÍ LUČNÍHO T..." sheetId="6" r:id="rId6"/>
    <sheet name="01.5 - Následná péče 1. rok" sheetId="7" r:id="rId7"/>
    <sheet name="01.6 - Následná péče 2. rok" sheetId="8" r:id="rId8"/>
    <sheet name="01.7 - Následná péče 3. rok" sheetId="9" r:id="rId9"/>
    <sheet name="02 - SO 02 DOČASNÁ OBSLUŽ..." sheetId="10" r:id="rId10"/>
    <sheet name="Seznam figur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'00 - VRN'!$C$116:$K$122</definedName>
    <definedName name="_xlnm.Print_Area" localSheetId="1">'00 - VRN'!$C$4:$J$76,'00 - VRN'!$C$82:$J$98,'00 - VRN'!$C$104:$K$122</definedName>
    <definedName name="_xlnm.Print_Titles" localSheetId="1">'00 - VRN'!$116:$116</definedName>
    <definedName name="_xlnm._FilterDatabase" localSheetId="2" hidden="1">'01.1 - PŘÍPRAVA PŮDY'!$C$120:$K$136</definedName>
    <definedName name="_xlnm.Print_Area" localSheetId="2">'01.1 - PŘÍPRAVA PŮDY'!$C$4:$J$76,'01.1 - PŘÍPRAVA PŮDY'!$C$82:$J$100,'01.1 - PŘÍPRAVA PŮDY'!$C$106:$K$136</definedName>
    <definedName name="_xlnm.Print_Titles" localSheetId="2">'01.1 - PŘÍPRAVA PŮDY'!$120:$120</definedName>
    <definedName name="_xlnm._FilterDatabase" localSheetId="3" hidden="1">'01.2 - ZHOTOVENÍ OPLOCENEK'!$C$120:$K$140</definedName>
    <definedName name="_xlnm.Print_Area" localSheetId="3">'01.2 - ZHOTOVENÍ OPLOCENEK'!$C$4:$J$76,'01.2 - ZHOTOVENÍ OPLOCENEK'!$C$82:$J$100,'01.2 - ZHOTOVENÍ OPLOCENEK'!$C$106:$K$140</definedName>
    <definedName name="_xlnm.Print_Titles" localSheetId="3">'01.2 - ZHOTOVENÍ OPLOCENEK'!$120:$120</definedName>
    <definedName name="_xlnm._FilterDatabase" localSheetId="4" hidden="1">'01.3 - VÝSADBA DŘEVIN'!$C$122:$K$357</definedName>
    <definedName name="_xlnm.Print_Area" localSheetId="4">'01.3 - VÝSADBA DŘEVIN'!$C$4:$J$76,'01.3 - VÝSADBA DŘEVIN'!$C$82:$J$102,'01.3 - VÝSADBA DŘEVIN'!$C$108:$K$357</definedName>
    <definedName name="_xlnm.Print_Titles" localSheetId="4">'01.3 - VÝSADBA DŘEVIN'!$122:$122</definedName>
    <definedName name="_xlnm._FilterDatabase" localSheetId="5" hidden="1">'01.4 - ZALOŽENÍ LUČNÍHO T...'!$C$120:$K$155</definedName>
    <definedName name="_xlnm.Print_Area" localSheetId="5">'01.4 - ZALOŽENÍ LUČNÍHO T...'!$C$4:$J$76,'01.4 - ZALOŽENÍ LUČNÍHO T...'!$C$82:$J$100,'01.4 - ZALOŽENÍ LUČNÍHO T...'!$C$106:$K$155</definedName>
    <definedName name="_xlnm.Print_Titles" localSheetId="5">'01.4 - ZALOŽENÍ LUČNÍHO T...'!$120:$120</definedName>
    <definedName name="_xlnm._FilterDatabase" localSheetId="6" hidden="1">'01.5 - Následná péče 1. rok'!$C$120:$K$176</definedName>
    <definedName name="_xlnm.Print_Area" localSheetId="6">'01.5 - Následná péče 1. rok'!$C$4:$J$76,'01.5 - Následná péče 1. rok'!$C$82:$J$100,'01.5 - Následná péče 1. rok'!$C$106:$K$176</definedName>
    <definedName name="_xlnm.Print_Titles" localSheetId="6">'01.5 - Následná péče 1. rok'!$120:$120</definedName>
    <definedName name="_xlnm._FilterDatabase" localSheetId="7" hidden="1">'01.6 - Následná péče 2. rok'!$C$120:$K$176</definedName>
    <definedName name="_xlnm.Print_Area" localSheetId="7">'01.6 - Následná péče 2. rok'!$C$4:$J$76,'01.6 - Následná péče 2. rok'!$C$82:$J$100,'01.6 - Následná péče 2. rok'!$C$106:$K$176</definedName>
    <definedName name="_xlnm.Print_Titles" localSheetId="7">'01.6 - Následná péče 2. rok'!$120:$120</definedName>
    <definedName name="_xlnm._FilterDatabase" localSheetId="8" hidden="1">'01.7 - Následná péče 3. rok'!$C$120:$K$190</definedName>
    <definedName name="_xlnm.Print_Area" localSheetId="8">'01.7 - Následná péče 3. rok'!$C$4:$J$76,'01.7 - Následná péče 3. rok'!$C$82:$J$100,'01.7 - Následná péče 3. rok'!$C$106:$K$190</definedName>
    <definedName name="_xlnm.Print_Titles" localSheetId="8">'01.7 - Následná péče 3. rok'!$120:$120</definedName>
    <definedName name="_xlnm._FilterDatabase" localSheetId="9" hidden="1">'02 - SO 02 DOČASNÁ OBSLUŽ...'!$C$116:$K$149</definedName>
    <definedName name="_xlnm.Print_Area" localSheetId="9">'02 - SO 02 DOČASNÁ OBSLUŽ...'!$C$4:$J$76,'02 - SO 02 DOČASNÁ OBSLUŽ...'!$C$82:$J$98,'02 - SO 02 DOČASNÁ OBSLUŽ...'!$C$104:$K$149</definedName>
    <definedName name="_xlnm.Print_Titles" localSheetId="9">'02 - SO 02 DOČASNÁ OBSLUŽ...'!$116:$116</definedName>
    <definedName name="_xlnm.Print_Area" localSheetId="10">'Seznam figur'!$C$4:$G$525</definedName>
    <definedName name="_xlnm.Print_Titles" localSheetId="10">'Seznam figur'!$9:$9</definedName>
  </definedNames>
  <calcPr/>
</workbook>
</file>

<file path=xl/calcChain.xml><?xml version="1.0" encoding="utf-8"?>
<calcChain xmlns="http://schemas.openxmlformats.org/spreadsheetml/2006/main">
  <c i="11" l="1" r="D7"/>
  <c i="10" r="J37"/>
  <c r="J36"/>
  <c i="1" r="AY104"/>
  <c i="10" r="J35"/>
  <c i="1" r="AX104"/>
  <c i="10"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111"/>
  <c r="E7"/>
  <c r="E107"/>
  <c i="9" r="J39"/>
  <c r="J38"/>
  <c i="1" r="AY103"/>
  <c i="9" r="J37"/>
  <c i="1" r="AX103"/>
  <c i="9" r="BI186"/>
  <c r="BH186"/>
  <c r="BG186"/>
  <c r="BF186"/>
  <c r="T186"/>
  <c r="R186"/>
  <c r="P186"/>
  <c r="BI183"/>
  <c r="BH183"/>
  <c r="BG183"/>
  <c r="BF183"/>
  <c r="T183"/>
  <c r="R183"/>
  <c r="P183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BI142"/>
  <c r="BH142"/>
  <c r="BG142"/>
  <c r="BF142"/>
  <c r="T142"/>
  <c r="R142"/>
  <c r="P142"/>
  <c r="BI140"/>
  <c r="BH140"/>
  <c r="BG140"/>
  <c r="BF140"/>
  <c r="T140"/>
  <c r="R140"/>
  <c r="P140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117"/>
  <c r="J22"/>
  <c r="J20"/>
  <c r="E20"/>
  <c r="F118"/>
  <c r="J19"/>
  <c r="J17"/>
  <c r="E17"/>
  <c r="F117"/>
  <c r="J16"/>
  <c r="J14"/>
  <c r="J115"/>
  <c r="E7"/>
  <c r="E109"/>
  <c i="8" r="J39"/>
  <c r="J38"/>
  <c i="1" r="AY102"/>
  <c i="8" r="J37"/>
  <c i="1" r="AX102"/>
  <c i="8" r="BI172"/>
  <c r="BH172"/>
  <c r="BG172"/>
  <c r="BF172"/>
  <c r="T172"/>
  <c r="R172"/>
  <c r="P172"/>
  <c r="BI169"/>
  <c r="BH169"/>
  <c r="BG169"/>
  <c r="BF169"/>
  <c r="T169"/>
  <c r="R169"/>
  <c r="P169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40"/>
  <c r="BH140"/>
  <c r="BG140"/>
  <c r="BF140"/>
  <c r="T140"/>
  <c r="R140"/>
  <c r="P140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93"/>
  <c r="J22"/>
  <c r="J20"/>
  <c r="E20"/>
  <c r="F118"/>
  <c r="J19"/>
  <c r="J17"/>
  <c r="E17"/>
  <c r="F93"/>
  <c r="J16"/>
  <c r="J14"/>
  <c r="J115"/>
  <c r="E7"/>
  <c r="E85"/>
  <c i="7" r="J39"/>
  <c r="J38"/>
  <c i="1" r="AY101"/>
  <c i="7" r="J37"/>
  <c i="1" r="AX101"/>
  <c i="7" r="BI172"/>
  <c r="BH172"/>
  <c r="BG172"/>
  <c r="BF172"/>
  <c r="T172"/>
  <c r="R172"/>
  <c r="P172"/>
  <c r="BI169"/>
  <c r="BH169"/>
  <c r="BG169"/>
  <c r="BF169"/>
  <c r="T169"/>
  <c r="R169"/>
  <c r="P169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40"/>
  <c r="BH140"/>
  <c r="BG140"/>
  <c r="BF140"/>
  <c r="T140"/>
  <c r="R140"/>
  <c r="P140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93"/>
  <c r="J22"/>
  <c r="J20"/>
  <c r="E20"/>
  <c r="F94"/>
  <c r="J19"/>
  <c r="J17"/>
  <c r="E17"/>
  <c r="F93"/>
  <c r="J16"/>
  <c r="J14"/>
  <c r="J91"/>
  <c r="E7"/>
  <c r="E85"/>
  <c i="6" r="J39"/>
  <c r="J38"/>
  <c i="1" r="AY100"/>
  <c i="6" r="J37"/>
  <c i="1" r="AX100"/>
  <c i="6"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94"/>
  <c r="J19"/>
  <c r="J17"/>
  <c r="E17"/>
  <c r="F117"/>
  <c r="J16"/>
  <c r="J14"/>
  <c r="J115"/>
  <c r="E7"/>
  <c r="E85"/>
  <c i="5" r="J39"/>
  <c r="J38"/>
  <c i="1" r="AY99"/>
  <c i="5" r="J37"/>
  <c i="1" r="AX99"/>
  <c i="5"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296"/>
  <c r="BH296"/>
  <c r="BG296"/>
  <c r="BF296"/>
  <c r="T296"/>
  <c r="R296"/>
  <c r="P296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06"/>
  <c r="BH206"/>
  <c r="BG206"/>
  <c r="BF206"/>
  <c r="T206"/>
  <c r="R206"/>
  <c r="P206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25"/>
  <c r="BH125"/>
  <c r="BG125"/>
  <c r="BF125"/>
  <c r="T125"/>
  <c r="R125"/>
  <c r="P125"/>
  <c r="F117"/>
  <c r="E115"/>
  <c r="F91"/>
  <c r="E89"/>
  <c r="J26"/>
  <c r="E26"/>
  <c r="J94"/>
  <c r="J25"/>
  <c r="J23"/>
  <c r="E23"/>
  <c r="J119"/>
  <c r="J22"/>
  <c r="J20"/>
  <c r="E20"/>
  <c r="F94"/>
  <c r="J19"/>
  <c r="J17"/>
  <c r="E17"/>
  <c r="F119"/>
  <c r="J16"/>
  <c r="J14"/>
  <c r="J91"/>
  <c r="E7"/>
  <c r="E85"/>
  <c i="4" r="J39"/>
  <c r="J38"/>
  <c i="1" r="AY98"/>
  <c i="4" r="J37"/>
  <c i="1" r="AX98"/>
  <c i="4"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94"/>
  <c r="J19"/>
  <c r="J17"/>
  <c r="E17"/>
  <c r="F93"/>
  <c r="J16"/>
  <c r="J14"/>
  <c r="J91"/>
  <c r="E7"/>
  <c r="E109"/>
  <c i="3" r="T122"/>
  <c r="T121"/>
  <c r="R122"/>
  <c r="R121"/>
  <c r="P122"/>
  <c r="P121"/>
  <c i="1" r="AU97"/>
  <c i="3" r="J39"/>
  <c r="J38"/>
  <c i="1" r="AY97"/>
  <c i="3" r="J37"/>
  <c i="1" r="AX97"/>
  <c i="3"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93"/>
  <c r="J22"/>
  <c r="J20"/>
  <c r="E20"/>
  <c r="F94"/>
  <c r="J19"/>
  <c r="J17"/>
  <c r="E17"/>
  <c r="F93"/>
  <c r="J16"/>
  <c r="J14"/>
  <c r="J91"/>
  <c r="E7"/>
  <c r="E85"/>
  <c i="2" r="J37"/>
  <c r="J36"/>
  <c r="J35"/>
  <c i="1" r="AX95"/>
  <c i="2"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113"/>
  <c r="J14"/>
  <c r="J12"/>
  <c r="J89"/>
  <c r="E7"/>
  <c r="E107"/>
  <c i="1" r="L90"/>
  <c r="AM90"/>
  <c r="AM89"/>
  <c r="L89"/>
  <c r="AM87"/>
  <c r="L87"/>
  <c r="L85"/>
  <c r="L84"/>
  <c i="4" r="J127"/>
  <c i="5" r="BK276"/>
  <c r="BK187"/>
  <c r="J196"/>
  <c r="J320"/>
  <c r="BK125"/>
  <c r="BK338"/>
  <c r="J322"/>
  <c r="J276"/>
  <c r="J285"/>
  <c r="BK259"/>
  <c r="J162"/>
  <c r="J180"/>
  <c r="BK188"/>
  <c i="6" r="J148"/>
  <c r="J123"/>
  <c i="7" r="J162"/>
  <c i="8" r="J142"/>
  <c i="9" r="BK148"/>
  <c r="BK168"/>
  <c r="J186"/>
  <c r="J127"/>
  <c r="J134"/>
  <c i="10" r="BK134"/>
  <c r="BK122"/>
  <c r="J131"/>
  <c r="BK119"/>
  <c i="3" r="BK133"/>
  <c i="4" r="J123"/>
  <c r="J129"/>
  <c i="5" r="J284"/>
  <c r="J288"/>
  <c r="J318"/>
  <c r="BK322"/>
  <c r="J187"/>
  <c r="BK176"/>
  <c r="J199"/>
  <c r="BK145"/>
  <c r="BK350"/>
  <c r="J335"/>
  <c r="BK296"/>
  <c r="BK206"/>
  <c r="BK183"/>
  <c r="J248"/>
  <c i="6" r="J144"/>
  <c r="BK131"/>
  <c i="7" r="J130"/>
  <c i="8" r="BK148"/>
  <c r="BK127"/>
  <c i="9" r="BK127"/>
  <c r="J148"/>
  <c i="2" r="J119"/>
  <c i="5" r="BK320"/>
  <c r="BK289"/>
  <c r="BK168"/>
  <c r="J155"/>
  <c r="J173"/>
  <c r="J346"/>
  <c r="BK318"/>
  <c r="J195"/>
  <c r="J308"/>
  <c r="J200"/>
  <c r="J150"/>
  <c i="6" r="BK137"/>
  <c i="7" r="J127"/>
  <c r="BK151"/>
  <c i="8" r="BK158"/>
  <c r="BK140"/>
  <c i="9" r="J164"/>
  <c r="J130"/>
  <c i="10" r="BK131"/>
  <c r="J122"/>
  <c r="J134"/>
  <c r="BK137"/>
  <c i="3" r="BK125"/>
  <c i="4" r="J134"/>
  <c i="5" r="BK199"/>
  <c r="BK180"/>
  <c r="BK311"/>
  <c r="J282"/>
  <c r="BK286"/>
  <c r="BK325"/>
  <c r="J280"/>
  <c r="BK236"/>
  <c r="BK346"/>
  <c r="J198"/>
  <c r="J257"/>
  <c i="6" r="J131"/>
  <c i="7" r="BK162"/>
  <c r="BK148"/>
  <c i="8" r="BK142"/>
  <c r="J162"/>
  <c i="9" r="J140"/>
  <c r="J142"/>
  <c r="J183"/>
  <c i="2" r="BK121"/>
  <c i="4" r="BK125"/>
  <c r="BK123"/>
  <c i="5" r="BK267"/>
  <c r="J350"/>
  <c r="J188"/>
  <c r="BK148"/>
  <c r="J327"/>
  <c r="BK254"/>
  <c r="J333"/>
  <c r="J305"/>
  <c i="8" r="J158"/>
  <c r="J169"/>
  <c i="9" r="BK154"/>
  <c r="BK183"/>
  <c i="3" r="J133"/>
  <c i="4" r="J131"/>
  <c i="5" r="BK288"/>
  <c r="BK314"/>
  <c r="BK283"/>
  <c r="BK353"/>
  <c r="J289"/>
  <c r="BK227"/>
  <c r="J194"/>
  <c r="BK200"/>
  <c r="BK194"/>
  <c r="BK192"/>
  <c r="BK150"/>
  <c r="BK279"/>
  <c r="J139"/>
  <c r="BK139"/>
  <c i="6" r="BK151"/>
  <c i="7" r="J151"/>
  <c r="BK140"/>
  <c i="10" r="J125"/>
  <c i="3" r="J129"/>
  <c i="4" r="BK136"/>
  <c i="5" r="BK234"/>
  <c r="J152"/>
  <c r="J352"/>
  <c r="J231"/>
  <c r="J287"/>
  <c r="J148"/>
  <c r="J275"/>
  <c r="BK277"/>
  <c r="BK349"/>
  <c r="BK173"/>
  <c r="BK231"/>
  <c r="BK248"/>
  <c r="BK196"/>
  <c r="J325"/>
  <c r="BK165"/>
  <c r="J170"/>
  <c i="6" r="J151"/>
  <c i="7" r="BK172"/>
  <c r="BK142"/>
  <c r="BK130"/>
  <c i="8" r="J172"/>
  <c i="9" r="J154"/>
  <c r="BK172"/>
  <c i="2" r="BK119"/>
  <c i="3" r="BK129"/>
  <c i="4" r="BK134"/>
  <c i="5" r="BK251"/>
  <c r="J262"/>
  <c r="J341"/>
  <c r="BK305"/>
  <c r="J197"/>
  <c r="BK331"/>
  <c r="BK335"/>
  <c r="BK152"/>
  <c r="BK290"/>
  <c r="BK241"/>
  <c r="J193"/>
  <c r="BK280"/>
  <c i="6" r="J140"/>
  <c i="7" r="J158"/>
  <c r="BK127"/>
  <c i="8" r="BK162"/>
  <c r="J151"/>
  <c i="9" r="J168"/>
  <c r="BK140"/>
  <c r="BK157"/>
  <c i="10" r="J128"/>
  <c r="J145"/>
  <c r="J137"/>
  <c r="BK140"/>
  <c r="BK128"/>
  <c i="3" r="J123"/>
  <c i="4" r="J125"/>
  <c r="BK127"/>
  <c i="5" r="J283"/>
  <c r="J251"/>
  <c r="J267"/>
  <c r="BK308"/>
  <c r="J286"/>
  <c r="J244"/>
  <c r="J343"/>
  <c r="BK193"/>
  <c r="BK155"/>
  <c r="BK343"/>
  <c r="J278"/>
  <c r="BK170"/>
  <c r="J259"/>
  <c i="6" r="BK134"/>
  <c i="7" r="J140"/>
  <c i="8" r="BK151"/>
  <c r="BK134"/>
  <c r="BK130"/>
  <c i="9" r="J157"/>
  <c r="BK130"/>
  <c i="5" r="BK198"/>
  <c r="BK281"/>
  <c r="BK223"/>
  <c r="J314"/>
  <c r="J264"/>
  <c r="BK257"/>
  <c r="BK284"/>
  <c r="BK278"/>
  <c r="J239"/>
  <c r="BK282"/>
  <c i="6" r="BK123"/>
  <c i="7" r="BK123"/>
  <c r="BK160"/>
  <c r="J123"/>
  <c i="8" r="J127"/>
  <c r="J130"/>
  <c i="9" r="J172"/>
  <c r="J176"/>
  <c i="2" r="J121"/>
  <c i="3" r="BK123"/>
  <c i="4" r="BK131"/>
  <c i="5" r="J236"/>
  <c r="J223"/>
  <c r="BK191"/>
  <c r="BK262"/>
  <c r="J125"/>
  <c r="BK316"/>
  <c r="J353"/>
  <c r="J192"/>
  <c r="BK333"/>
  <c r="BK197"/>
  <c r="J165"/>
  <c r="BK347"/>
  <c r="J316"/>
  <c r="J176"/>
  <c i="6" r="J127"/>
  <c i="7" r="J148"/>
  <c r="J169"/>
  <c i="8" r="J134"/>
  <c r="J160"/>
  <c r="J140"/>
  <c i="9" r="J166"/>
  <c i="2" r="F35"/>
  <c i="1" r="BB95"/>
  <c i="4" r="J136"/>
  <c i="5" r="BK327"/>
  <c r="J277"/>
  <c r="BK348"/>
  <c r="J206"/>
  <c r="J296"/>
  <c r="BK264"/>
  <c r="BK287"/>
  <c r="BK352"/>
  <c r="BK244"/>
  <c r="J168"/>
  <c r="BK272"/>
  <c r="J241"/>
  <c r="BK341"/>
  <c r="J142"/>
  <c r="J347"/>
  <c r="J136"/>
  <c r="J159"/>
  <c i="6" r="BK148"/>
  <c i="7" r="J134"/>
  <c r="J160"/>
  <c r="BK134"/>
  <c i="8" r="J148"/>
  <c r="BK123"/>
  <c i="9" r="BK176"/>
  <c r="BK142"/>
  <c r="BK164"/>
  <c r="J123"/>
  <c i="10" r="BK125"/>
  <c r="J140"/>
  <c r="BK145"/>
  <c r="J119"/>
  <c i="3" r="J125"/>
  <c i="4" r="BK129"/>
  <c i="5" r="BK162"/>
  <c r="BK142"/>
  <c r="J351"/>
  <c r="BK269"/>
  <c r="BK136"/>
  <c r="J348"/>
  <c r="J338"/>
  <c r="J183"/>
  <c r="J272"/>
  <c r="J269"/>
  <c r="J290"/>
  <c r="J331"/>
  <c i="6" r="J137"/>
  <c r="J134"/>
  <c r="BK140"/>
  <c i="7" r="J172"/>
  <c r="J142"/>
  <c i="8" r="BK160"/>
  <c r="BK172"/>
  <c i="9" r="BK166"/>
  <c r="BK186"/>
  <c i="1" r="AS96"/>
  <c i="5" r="J279"/>
  <c r="J145"/>
  <c r="BK159"/>
  <c r="J234"/>
  <c r="J281"/>
  <c r="BK285"/>
  <c r="J191"/>
  <c r="J349"/>
  <c r="BK351"/>
  <c r="BK275"/>
  <c r="J227"/>
  <c r="BK239"/>
  <c r="J254"/>
  <c r="BK195"/>
  <c r="J311"/>
  <c i="6" r="BK127"/>
  <c r="BK144"/>
  <c i="7" r="BK169"/>
  <c r="BK158"/>
  <c i="8" r="BK169"/>
  <c r="J123"/>
  <c i="9" r="BK123"/>
  <c r="BK134"/>
  <c i="5" l="1" r="T295"/>
  <c i="4" r="BK122"/>
  <c r="BK121"/>
  <c r="J121"/>
  <c i="5" r="R205"/>
  <c i="6" r="P122"/>
  <c r="P121"/>
  <c i="1" r="AU100"/>
  <c i="7" r="P122"/>
  <c r="P121"/>
  <c i="1" r="AU101"/>
  <c i="2" r="BK118"/>
  <c r="BK117"/>
  <c r="J117"/>
  <c i="5" r="BK124"/>
  <c r="J124"/>
  <c r="J99"/>
  <c i="6" r="T122"/>
  <c r="T121"/>
  <c i="3" r="BK122"/>
  <c r="BK121"/>
  <c r="J121"/>
  <c r="J98"/>
  <c i="5" r="R295"/>
  <c r="T205"/>
  <c i="2" r="P118"/>
  <c r="P117"/>
  <c i="1" r="AU95"/>
  <c i="4" r="R122"/>
  <c r="R121"/>
  <c i="5" r="R124"/>
  <c r="R123"/>
  <c i="8" r="BK122"/>
  <c r="BK121"/>
  <c r="J121"/>
  <c i="9" r="P122"/>
  <c r="P121"/>
  <c i="1" r="AU103"/>
  <c i="2" r="T118"/>
  <c r="T117"/>
  <c i="5" r="P295"/>
  <c i="8" r="P122"/>
  <c r="P121"/>
  <c i="1" r="AU102"/>
  <c i="5" r="BK295"/>
  <c r="J295"/>
  <c r="J101"/>
  <c i="9" r="T122"/>
  <c r="T121"/>
  <c i="4" r="P122"/>
  <c r="P121"/>
  <c i="1" r="AU98"/>
  <c i="6" r="BK122"/>
  <c r="J122"/>
  <c r="J99"/>
  <c i="5" r="P124"/>
  <c i="7" r="R122"/>
  <c r="R121"/>
  <c i="5" r="BK205"/>
  <c r="J205"/>
  <c r="J100"/>
  <c i="7" r="T122"/>
  <c r="T121"/>
  <c i="8" r="R122"/>
  <c r="R121"/>
  <c i="1" r="AY95"/>
  <c i="4" r="T122"/>
  <c r="T121"/>
  <c i="5" r="P205"/>
  <c i="7" r="BK122"/>
  <c r="BK121"/>
  <c r="J121"/>
  <c i="8" r="T122"/>
  <c r="T121"/>
  <c i="9" r="BK122"/>
  <c r="J122"/>
  <c r="J99"/>
  <c i="2" r="R118"/>
  <c r="R117"/>
  <c i="5" r="T124"/>
  <c r="T123"/>
  <c i="6" r="R122"/>
  <c r="R121"/>
  <c i="9" r="R122"/>
  <c r="R121"/>
  <c i="10" r="BK118"/>
  <c r="J118"/>
  <c r="J97"/>
  <c r="P118"/>
  <c r="P117"/>
  <c i="1" r="AU104"/>
  <c i="10" r="R118"/>
  <c r="R117"/>
  <c r="T118"/>
  <c r="T117"/>
  <c r="J92"/>
  <c r="F114"/>
  <c r="J91"/>
  <c r="BE145"/>
  <c r="BE131"/>
  <c r="J89"/>
  <c r="BE128"/>
  <c r="F91"/>
  <c r="BE125"/>
  <c r="BE134"/>
  <c r="E85"/>
  <c r="BE119"/>
  <c r="BE122"/>
  <c r="BE140"/>
  <c i="9" r="BK121"/>
  <c r="J121"/>
  <c i="10" r="BE137"/>
  <c i="9" r="E85"/>
  <c r="J118"/>
  <c r="BE123"/>
  <c r="J91"/>
  <c r="BE168"/>
  <c r="BE176"/>
  <c i="8" r="J122"/>
  <c r="J99"/>
  <c i="9" r="F94"/>
  <c r="BE130"/>
  <c r="BE183"/>
  <c r="F93"/>
  <c r="BE154"/>
  <c r="BE166"/>
  <c r="J93"/>
  <c r="BE127"/>
  <c r="BE164"/>
  <c r="BE140"/>
  <c r="BE148"/>
  <c r="BE186"/>
  <c i="8" r="J98"/>
  <c i="9" r="BE134"/>
  <c r="BE172"/>
  <c r="BE157"/>
  <c r="BE142"/>
  <c i="7" r="J122"/>
  <c r="J99"/>
  <c i="8" r="E109"/>
  <c r="F94"/>
  <c r="BE130"/>
  <c i="7" r="J98"/>
  <c i="8" r="J94"/>
  <c r="F117"/>
  <c r="BE142"/>
  <c r="BE151"/>
  <c r="BE160"/>
  <c r="J117"/>
  <c r="BE134"/>
  <c r="BE172"/>
  <c r="BE158"/>
  <c r="BE169"/>
  <c r="BE127"/>
  <c r="BE162"/>
  <c r="J91"/>
  <c r="BE123"/>
  <c r="BE148"/>
  <c r="BE140"/>
  <c i="7" r="BE123"/>
  <c r="E109"/>
  <c r="J117"/>
  <c r="BE148"/>
  <c r="F118"/>
  <c r="BE134"/>
  <c r="F117"/>
  <c r="BE158"/>
  <c i="6" r="BK121"/>
  <c r="J121"/>
  <c r="J98"/>
  <c i="7" r="J94"/>
  <c r="BE162"/>
  <c r="BE127"/>
  <c r="BE140"/>
  <c r="J115"/>
  <c r="BE151"/>
  <c r="BE130"/>
  <c r="BE142"/>
  <c r="BE160"/>
  <c r="BE169"/>
  <c r="BE172"/>
  <c i="6" r="BE134"/>
  <c r="J94"/>
  <c r="BE151"/>
  <c r="J93"/>
  <c r="F118"/>
  <c r="BE148"/>
  <c r="J91"/>
  <c r="BE123"/>
  <c r="BE144"/>
  <c r="E109"/>
  <c i="5" r="BK123"/>
  <c r="J123"/>
  <c i="6" r="BE127"/>
  <c r="F93"/>
  <c r="BE137"/>
  <c r="BE131"/>
  <c r="BE140"/>
  <c i="5" r="BE272"/>
  <c r="BE287"/>
  <c r="BE335"/>
  <c r="J120"/>
  <c r="BE159"/>
  <c r="BE227"/>
  <c r="BE262"/>
  <c r="BE318"/>
  <c r="F120"/>
  <c r="BE199"/>
  <c r="BE234"/>
  <c r="BE322"/>
  <c r="BE343"/>
  <c r="J93"/>
  <c r="BE145"/>
  <c r="BE311"/>
  <c r="BE325"/>
  <c r="BE331"/>
  <c r="BE349"/>
  <c r="J117"/>
  <c r="BE176"/>
  <c r="BE188"/>
  <c r="BE196"/>
  <c r="BE223"/>
  <c r="BE348"/>
  <c r="BE351"/>
  <c r="BE136"/>
  <c r="BE142"/>
  <c r="BE162"/>
  <c r="BE173"/>
  <c r="BE248"/>
  <c r="BE316"/>
  <c r="BE320"/>
  <c r="BE338"/>
  <c r="BE193"/>
  <c r="BE231"/>
  <c r="BE236"/>
  <c r="BE257"/>
  <c r="BE341"/>
  <c r="BE350"/>
  <c i="4" r="J98"/>
  <c r="J122"/>
  <c r="J99"/>
  <c i="5" r="BE125"/>
  <c r="BE170"/>
  <c r="BE183"/>
  <c r="BE191"/>
  <c r="BE195"/>
  <c r="BE206"/>
  <c r="BE264"/>
  <c r="BE269"/>
  <c r="BE284"/>
  <c r="BE333"/>
  <c r="BE353"/>
  <c r="BE148"/>
  <c r="BE155"/>
  <c r="BE168"/>
  <c r="BE244"/>
  <c r="BE267"/>
  <c r="BE285"/>
  <c r="BE290"/>
  <c r="BE194"/>
  <c r="BE276"/>
  <c r="BE279"/>
  <c r="BE289"/>
  <c r="F93"/>
  <c r="BE139"/>
  <c r="BE165"/>
  <c r="BE187"/>
  <c r="BE192"/>
  <c r="BE197"/>
  <c r="BE259"/>
  <c r="BE275"/>
  <c r="BE288"/>
  <c r="BE296"/>
  <c r="BE152"/>
  <c r="BE239"/>
  <c r="BE251"/>
  <c r="E111"/>
  <c r="BE150"/>
  <c r="BE198"/>
  <c r="BE200"/>
  <c r="BE280"/>
  <c r="BE282"/>
  <c r="BE286"/>
  <c r="BE305"/>
  <c r="BE327"/>
  <c r="BE346"/>
  <c r="BE347"/>
  <c r="BE352"/>
  <c r="BE180"/>
  <c r="BE241"/>
  <c r="BE254"/>
  <c r="BE278"/>
  <c r="BE314"/>
  <c r="BE277"/>
  <c r="BE308"/>
  <c r="BE281"/>
  <c r="BE283"/>
  <c i="3" r="J122"/>
  <c r="J99"/>
  <c i="4" r="E85"/>
  <c r="F117"/>
  <c r="J94"/>
  <c r="BE131"/>
  <c r="BE125"/>
  <c r="BE123"/>
  <c r="BE136"/>
  <c r="F118"/>
  <c r="BE129"/>
  <c r="J93"/>
  <c r="J115"/>
  <c r="BE127"/>
  <c r="BE134"/>
  <c i="3" r="F117"/>
  <c r="BE125"/>
  <c i="2" r="J118"/>
  <c r="J97"/>
  <c i="3" r="F118"/>
  <c r="J94"/>
  <c r="E109"/>
  <c r="BE133"/>
  <c i="2" r="J96"/>
  <c i="3" r="J117"/>
  <c r="J115"/>
  <c r="BE123"/>
  <c r="BE129"/>
  <c i="2" r="BE121"/>
  <c r="E85"/>
  <c r="F91"/>
  <c r="F92"/>
  <c r="J111"/>
  <c r="J113"/>
  <c r="J114"/>
  <c r="BE119"/>
  <c i="4" r="J36"/>
  <c i="1" r="AW98"/>
  <c i="7" r="F37"/>
  <c i="1" r="BB101"/>
  <c i="9" r="F37"/>
  <c i="1" r="BB103"/>
  <c i="4" r="J32"/>
  <c i="7" r="J32"/>
  <c i="2" r="J34"/>
  <c i="1" r="AW95"/>
  <c i="5" r="F36"/>
  <c i="1" r="BA99"/>
  <c i="6" r="F39"/>
  <c i="1" r="BD100"/>
  <c i="7" r="F39"/>
  <c i="1" r="BD101"/>
  <c i="10" r="J34"/>
  <c i="1" r="AW104"/>
  <c i="4" r="F38"/>
  <c i="1" r="BC98"/>
  <c i="5" r="J32"/>
  <c i="7" r="F38"/>
  <c i="1" r="BC101"/>
  <c i="9" r="F36"/>
  <c i="1" r="BA103"/>
  <c i="3" r="J36"/>
  <c i="1" r="AW97"/>
  <c i="6" r="F37"/>
  <c i="1" r="BB100"/>
  <c i="8" r="F37"/>
  <c i="1" r="BB102"/>
  <c i="10" r="F35"/>
  <c i="1" r="BB104"/>
  <c i="2" r="J30"/>
  <c i="3" r="F36"/>
  <c i="1" r="BA97"/>
  <c i="6" r="F36"/>
  <c i="1" r="BA100"/>
  <c i="8" r="F39"/>
  <c i="1" r="BD102"/>
  <c i="10" r="F37"/>
  <c i="1" r="BD104"/>
  <c i="2" r="F36"/>
  <c i="1" r="BC95"/>
  <c i="5" r="J36"/>
  <c i="1" r="AW99"/>
  <c r="AS94"/>
  <c i="4" r="F39"/>
  <c i="1" r="BD98"/>
  <c i="7" r="J36"/>
  <c i="1" r="AW101"/>
  <c i="9" r="J36"/>
  <c i="1" r="AW103"/>
  <c i="8" r="J32"/>
  <c i="3" r="F38"/>
  <c i="1" r="BC97"/>
  <c i="5" r="F39"/>
  <c i="1" r="BD99"/>
  <c i="8" r="F38"/>
  <c i="1" r="BC102"/>
  <c i="9" r="J32"/>
  <c i="2" r="F34"/>
  <c i="1" r="BA95"/>
  <c i="3" r="J32"/>
  <c i="5" r="F38"/>
  <c i="1" r="BC99"/>
  <c i="2" r="F37"/>
  <c i="1" r="BD95"/>
  <c i="4" r="F37"/>
  <c i="1" r="BB98"/>
  <c i="7" r="F36"/>
  <c i="1" r="BA101"/>
  <c i="9" r="F38"/>
  <c i="1" r="BC103"/>
  <c i="3" r="F37"/>
  <c i="1" r="BB97"/>
  <c i="5" r="F37"/>
  <c i="1" r="BB99"/>
  <c i="3" r="F39"/>
  <c i="1" r="BD97"/>
  <c i="6" r="F38"/>
  <c i="1" r="BC100"/>
  <c i="8" r="J36"/>
  <c i="1" r="AW102"/>
  <c i="10" r="F34"/>
  <c i="1" r="BA104"/>
  <c i="9" r="F39"/>
  <c i="1" r="BD103"/>
  <c i="4" r="F36"/>
  <c i="1" r="BA98"/>
  <c i="6" r="J36"/>
  <c i="1" r="AW100"/>
  <c i="8" r="F36"/>
  <c i="1" r="BA102"/>
  <c i="10" r="F36"/>
  <c i="1" r="BC104"/>
  <c i="5" l="1" r="P123"/>
  <c i="1" r="AU99"/>
  <c r="AG95"/>
  <c r="AG98"/>
  <c r="AG101"/>
  <c r="AG102"/>
  <c i="10" r="BK117"/>
  <c r="J117"/>
  <c r="J96"/>
  <c i="1" r="AG103"/>
  <c i="9" r="J98"/>
  <c i="1" r="AG99"/>
  <c i="5" r="J98"/>
  <c i="1" r="AG97"/>
  <c r="AU96"/>
  <c r="AU94"/>
  <c i="2" r="J33"/>
  <c i="1" r="AV95"/>
  <c r="AT95"/>
  <c r="AN95"/>
  <c i="3" r="J35"/>
  <c i="1" r="AV97"/>
  <c r="AT97"/>
  <c r="AN97"/>
  <c i="3" r="F35"/>
  <c i="1" r="AZ97"/>
  <c i="6" r="F35"/>
  <c i="1" r="AZ100"/>
  <c i="8" r="F35"/>
  <c i="1" r="AZ102"/>
  <c r="BB96"/>
  <c i="2" r="F33"/>
  <c i="1" r="AZ95"/>
  <c i="5" r="J35"/>
  <c i="1" r="AV99"/>
  <c r="AT99"/>
  <c r="AN99"/>
  <c i="4" r="F35"/>
  <c i="1" r="AZ98"/>
  <c i="9" r="F35"/>
  <c i="1" r="AZ103"/>
  <c i="4" r="J35"/>
  <c i="1" r="AV98"/>
  <c r="AT98"/>
  <c r="AN98"/>
  <c i="8" r="J35"/>
  <c i="1" r="AV102"/>
  <c r="AT102"/>
  <c r="AN102"/>
  <c i="10" r="F33"/>
  <c i="1" r="AZ104"/>
  <c i="5" r="F35"/>
  <c i="1" r="AZ99"/>
  <c i="6" r="J35"/>
  <c i="1" r="AV100"/>
  <c r="AT100"/>
  <c r="BC96"/>
  <c r="AY96"/>
  <c i="6" r="J32"/>
  <c i="1" r="AG100"/>
  <c r="AG96"/>
  <c i="7" r="J35"/>
  <c i="1" r="AV101"/>
  <c r="AT101"/>
  <c r="AN101"/>
  <c r="BA96"/>
  <c r="AW96"/>
  <c i="10" r="J33"/>
  <c i="1" r="AV104"/>
  <c r="AT104"/>
  <c i="7" r="F35"/>
  <c i="1" r="AZ101"/>
  <c r="BD96"/>
  <c i="9" r="J35"/>
  <c i="1" r="AV103"/>
  <c r="AT103"/>
  <c r="AN103"/>
  <c i="9" l="1" r="J41"/>
  <c i="8" r="J41"/>
  <c i="1" r="AN100"/>
  <c i="7" r="J41"/>
  <c i="6" r="J41"/>
  <c i="5" r="J41"/>
  <c i="4" r="J41"/>
  <c i="3" r="J41"/>
  <c i="2" r="J39"/>
  <c i="1" r="BB94"/>
  <c r="W31"/>
  <c i="10" r="J30"/>
  <c i="1" r="AG104"/>
  <c r="AG94"/>
  <c r="AZ96"/>
  <c r="AV96"/>
  <c r="AT96"/>
  <c r="AN96"/>
  <c r="AX96"/>
  <c r="BA94"/>
  <c r="W30"/>
  <c r="BC94"/>
  <c r="W32"/>
  <c r="BD94"/>
  <c r="W33"/>
  <c i="10" l="1" r="J39"/>
  <c i="1" r="AN104"/>
  <c r="AX94"/>
  <c r="AK26"/>
  <c r="AY94"/>
  <c r="AW94"/>
  <c r="AK30"/>
  <c r="AZ94"/>
  <c r="W29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<sst xmlns="http://schemas.openxmlformats.org/spreadsheetml/2006/main">
  <si>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</si>
  <si>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</si>
  <si>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</si>
  <si>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</si>
  <si>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</si>
  <si>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{f596bb54-1d01-49ef-984c-e655245fb52e}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</si>
  <si>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</si>
  <si>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</si>
  <si>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</si>
  <si>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</si>
  <si>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</si>
  <si>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</si>
  <si>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0,00001</t>
  </si>
  <si>
    <t>Kód:</t>
  </si>
  <si>
    <t>02-0292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</si>
  <si>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</si>
  <si>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</si>
  <si>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Interakční prvky - IP1 v k.ú. Zahnašovice</t>
  </si>
  <si>
    <t>KSO:</t>
  </si>
  <si>
    <t>CC-CZ:</t>
  </si>
  <si>
    <t>Místo:</t>
  </si>
  <si>
    <t xml:space="preserve"> </t>
  </si>
  <si>
    <t>Datum:</t>
  </si>
  <si>
    <t>15. 7. 2024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</si>
  <si>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</si>
  <si>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</si>
  <si>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</si>
  <si>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</si>
  <si>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</si>
  <si>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</si>
  <si>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</si>
  <si>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</si>
  <si>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</si>
  <si>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</si>
  <si>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</si>
  <si>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</si>
  <si>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</si>
  <si>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</si>
  <si>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</si>
  <si>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</si>
  <si>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</si>
  <si>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</si>
  <si>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</si>
  <si>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</si>
  <si>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</si>
  <si>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</si>
  <si>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</si>
  <si>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</si>
  <si>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</si>
  <si>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</si>
  <si>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</si>
  <si>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</si>
  <si>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</si>
  <si>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</si>
  <si>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</si>
  <si>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</si>
  <si>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</si>
  <si>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</si>
  <si>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</si>
  <si>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</si>
  <si>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</si>
  <si>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</si>
  <si>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</si>
  <si>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</si>
  <si>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</si>
  <si>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</si>
  <si>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</si>
  <si>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</si>
  <si>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</si>
  <si>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</si>
  <si>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</si>
  <si>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</si>
  <si>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</si>
  <si>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</si>
  <si>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</si>
  <si>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</si>
  <si>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</si>
  <si>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</si>
  <si>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</si>
  <si>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</si>
  <si>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</si>
  <si>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</si>
  <si>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{c8d8692e-c332-4817-b562-58423ca0d005}</t>
  </si>
  <si>
    <t>-1</t>
  </si>
  <si>
    <t>01</t>
  </si>
  <si>
    <t>SO 01 VEGETAČNÍ ÚPRAVY</t>
  </si>
  <si>
    <t>{5b718ae6-81e2-4270-bb18-63ea798c29ec}</t>
  </si>
  <si>
    <t>01.1</t>
  </si>
  <si>
    <t>PŘÍPRAVA PŮDY</t>
  </si>
  <si>
    <t>Soupis</t>
  </si>
  <si>
    <t>2</t>
  </si>
  <si>
    <t>{9e72dc6e-114e-410d-9931-3d60f7309a33}</t>
  </si>
  <si>
    <t>01.2</t>
  </si>
  <si>
    <t>ZHOTOVENÍ OPLOCENEK</t>
  </si>
  <si>
    <t>{d465de22-df15-4f70-a62b-4ad17ef66137}</t>
  </si>
  <si>
    <t>01.3</t>
  </si>
  <si>
    <t>VÝSADBA DŘEVIN</t>
  </si>
  <si>
    <t>{a38258a3-1301-470b-8d5c-510bc8ef261c}</t>
  </si>
  <si>
    <t>01.4</t>
  </si>
  <si>
    <t>ZALOŽENÍ LUČNÍHO TRÁVNÍKU</t>
  </si>
  <si>
    <t>{9f5ea033-3dfc-415b-9bf4-000e54d07c1f}</t>
  </si>
  <si>
    <t>01.5</t>
  </si>
  <si>
    <t>Následná péče 1. rok</t>
  </si>
  <si>
    <t>{ef8bec0e-55c2-4897-a5e5-10c963727485}</t>
  </si>
  <si>
    <t>01.6</t>
  </si>
  <si>
    <t>Následná péče 2. rok</t>
  </si>
  <si>
    <t>{6c89cb5d-cab3-4ec3-aba5-612d21591398}</t>
  </si>
  <si>
    <t>01.7</t>
  </si>
  <si>
    <t>Následná péče 3. rok</t>
  </si>
  <si>
    <t>{8c37edb0-360f-4ee1-86c1-0d11f75b4fc3}</t>
  </si>
  <si>
    <t>02</t>
  </si>
  <si>
    <t>SO 02 DOČASNÁ OBSLUŽNÁ KOMUNIKACE</t>
  </si>
  <si>
    <t>{92370e85-a7e1-4e42-92a9-3e55b0b9465e}</t>
  </si>
  <si>
    <t>KRYCÍ LIST SOUPISU PRACÍ</t>
  </si>
  <si>
    <t>Objekt:</t>
  </si>
  <si>
    <t>00 - VRN</t>
  </si>
  <si>
    <t>REKAPITULACE ČLENĚNÍ SOUPISU PRACÍ</t>
  </si>
  <si>
    <t>Kód dílu - Popis</t>
  </si>
  <si>
    <t>Cena celkem [CZK]</t>
  </si>
  <si>
    <t>Náklady ze soupisu prací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</si>
  <si>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</si>
  <si>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</si>
  <si>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</si>
  <si>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</si>
  <si>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</si>
  <si>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</si>
  <si>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</si>
  <si>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</si>
  <si>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</si>
  <si>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</si>
  <si>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</si>
  <si>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</si>
  <si>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</si>
  <si>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</si>
  <si>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</si>
  <si>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4</t>
  </si>
  <si>
    <t>ROZPOCET</t>
  </si>
  <si>
    <t>K</t>
  </si>
  <si>
    <t>00511 Rx</t>
  </si>
  <si>
    <t>Geodetické práce</t>
  </si>
  <si>
    <t>M</t>
  </si>
  <si>
    <t>Firemní</t>
  </si>
  <si>
    <t>-832715355</t>
  </si>
  <si>
    <t>P</t>
  </si>
  <si>
    <t>Poznámka k položce:_x000d_
vytýčení parcel a oplocenek</t>
  </si>
  <si>
    <t>005241010R</t>
  </si>
  <si>
    <t>Dokumentace skutečného provedení</t>
  </si>
  <si>
    <t>SOUBOR</t>
  </si>
  <si>
    <t>-1771844105</t>
  </si>
  <si>
    <t>Poznámka k položce:_x000d_
Náklady na vyhotovení dokumentace skutečného provedení stavby a její předání objednateli v požadované formě a požadovaném počtu.</t>
  </si>
  <si>
    <t>01 - SO 01 VEGETAČNÍ ÚPRAVY</t>
  </si>
  <si>
    <t>Soupis:</t>
  </si>
  <si>
    <t>01.1 - PŘÍPRAVA PŮDY</t>
  </si>
  <si>
    <t>1 - Zemní práce</t>
  </si>
  <si>
    <t>Zemní práce</t>
  </si>
  <si>
    <t>183403112R00</t>
  </si>
  <si>
    <t>Obdělání půdy oráním hl. přes 100 do 200 mm v rovině nebo na svahu do 1:5</t>
  </si>
  <si>
    <t>M2</t>
  </si>
  <si>
    <t>CS ÚRS 2024 02</t>
  </si>
  <si>
    <t>1985791092</t>
  </si>
  <si>
    <t>Online PSC</t>
  </si>
  <si>
    <t>https://podminky.urs.cz/item/CS_URS_2024_02/183403112R00</t>
  </si>
  <si>
    <t>183403151R00</t>
  </si>
  <si>
    <t>Obdělání půdy smykováním v rovině nebo na svahu do 1:5</t>
  </si>
  <si>
    <t>1746712357</t>
  </si>
  <si>
    <t>https://podminky.urs.cz/item/CS_URS_2024_02/183403151R00</t>
  </si>
  <si>
    <t>Poznámka k položce:_x000d_
2x</t>
  </si>
  <si>
    <t>VV</t>
  </si>
  <si>
    <t>A2</t>
  </si>
  <si>
    <t>"Odkaz na mn. položky pořadí 1 :" 91702.00000*2</t>
  </si>
  <si>
    <t>3</t>
  </si>
  <si>
    <t>183403152R00</t>
  </si>
  <si>
    <t>Obdělání půdy vláčením v rovině nebo na svahu do 1:5</t>
  </si>
  <si>
    <t>-29337949</t>
  </si>
  <si>
    <t>https://podminky.urs.cz/item/CS_URS_2024_02/183403152R00</t>
  </si>
  <si>
    <t>A3</t>
  </si>
  <si>
    <t>"Odkaz na mn. položky pořadí 1 : "91702.00000*2</t>
  </si>
  <si>
    <t>183403161R00</t>
  </si>
  <si>
    <t>Obdělání půdy válením v rovině nebo na svahu do 1:5</t>
  </si>
  <si>
    <t>1078717626</t>
  </si>
  <si>
    <t>https://podminky.urs.cz/item/CS_URS_2024_02/183403161R00</t>
  </si>
  <si>
    <t>A4</t>
  </si>
  <si>
    <t>01.2 - ZHOTOVENÍ OPLOCENEK</t>
  </si>
  <si>
    <t>#09 - Výstavba oplocenky</t>
  </si>
  <si>
    <t>#09</t>
  </si>
  <si>
    <t>Výstavba oplocenky</t>
  </si>
  <si>
    <t>348951250T00</t>
  </si>
  <si>
    <t>Výstavba oplocenky - zatlučení kůlů (vzdálenost kůlů 3m)</t>
  </si>
  <si>
    <t>KM</t>
  </si>
  <si>
    <t>-624905480</t>
  </si>
  <si>
    <t>Poznámka k položce:_x000d_
Kotvení opěrných kůlů včetně zavětrování (sloupky umístěny po 3 metrech, na každém 3. sloupku, na rohových sloupcích a u branek bude provedeno zavětrování na obě strany vzpěrami z tvrdého dřeva - délka 1,7 m)</t>
  </si>
  <si>
    <t>101724</t>
  </si>
  <si>
    <t>Dubové kůly štípané 200cm</t>
  </si>
  <si>
    <t>KS</t>
  </si>
  <si>
    <t>8</t>
  </si>
  <si>
    <t>-728130908</t>
  </si>
  <si>
    <t>Poznámka k položce:_x000d_
Prům. min. 15 cm, rozestupy 3 m_x000d_
rezerva 5%</t>
  </si>
  <si>
    <t>1111128274</t>
  </si>
  <si>
    <t>Dubové kůly štípané 170 cm</t>
  </si>
  <si>
    <t>-664059183</t>
  </si>
  <si>
    <t>Poznámka k položce:_x000d_
zavětrování každý 3. kůl_x000d_
rezerva 5%</t>
  </si>
  <si>
    <t>348951252T00</t>
  </si>
  <si>
    <t>Výstavba oplocenky - natažení pletiva - pletivo lesnické</t>
  </si>
  <si>
    <t>-1314930482</t>
  </si>
  <si>
    <t>Poznámka k položce:_x000d_
natažení pletiva, kotveno hřebíky (včetně kotvícího materiálu, pletivo bude v každém poli přibito k zemi)</t>
  </si>
  <si>
    <t>5</t>
  </si>
  <si>
    <t>11111281263x</t>
  </si>
  <si>
    <t>Lesnické pletivo, 1600/23/1,6-2</t>
  </si>
  <si>
    <t>1641498117</t>
  </si>
  <si>
    <t>Poznámka k položce:_x000d_
rezerva 15%</t>
  </si>
  <si>
    <t>A5</t>
  </si>
  <si>
    <t>"Odkaz na mn. položky pořadí 1 : "5.08000*1150</t>
  </si>
  <si>
    <t>6</t>
  </si>
  <si>
    <t>R01</t>
  </si>
  <si>
    <t>Brána, zhotovení včetně osazení</t>
  </si>
  <si>
    <t>1790082970</t>
  </si>
  <si>
    <t>Poznámka k položce:_x000d_
Brána, zhotovení včetně osazení</t>
  </si>
  <si>
    <t>7</t>
  </si>
  <si>
    <t>998231311R00</t>
  </si>
  <si>
    <t>Přesun hmot pro sadovnické a krajinářské úpravy strojně dopravní vzdálenost do 5000 m</t>
  </si>
  <si>
    <t>T</t>
  </si>
  <si>
    <t>609774274</t>
  </si>
  <si>
    <t>https://podminky.urs.cz/item/CS_URS_2024_02/998231311R00</t>
  </si>
  <si>
    <t>""Hmotnosti z položek s pořadovými čísly : "</t>
  </si>
  <si>
    <t>""1, 2, 3, 4, 5, 6 : "</t>
  </si>
  <si>
    <t>A7</t>
  </si>
  <si>
    <t>"Součet :" 78.12338</t>
  </si>
  <si>
    <t>B1</t>
  </si>
  <si>
    <t>C1</t>
  </si>
  <si>
    <t>D1</t>
  </si>
  <si>
    <t>E1</t>
  </si>
  <si>
    <t>19</t>
  </si>
  <si>
    <t>F1</t>
  </si>
  <si>
    <t>10</t>
  </si>
  <si>
    <t>G1</t>
  </si>
  <si>
    <t>H1</t>
  </si>
  <si>
    <t>11</t>
  </si>
  <si>
    <t>I1</t>
  </si>
  <si>
    <t>B31</t>
  </si>
  <si>
    <t>415</t>
  </si>
  <si>
    <t>01.3 - VÝSADBA DŘEVIN</t>
  </si>
  <si>
    <t>C31</t>
  </si>
  <si>
    <t>410</t>
  </si>
  <si>
    <t>D31</t>
  </si>
  <si>
    <t>92</t>
  </si>
  <si>
    <t>E31</t>
  </si>
  <si>
    <t>291</t>
  </si>
  <si>
    <t>F31</t>
  </si>
  <si>
    <t>439</t>
  </si>
  <si>
    <t>G31</t>
  </si>
  <si>
    <t>265</t>
  </si>
  <si>
    <t>H31</t>
  </si>
  <si>
    <t>86</t>
  </si>
  <si>
    <t>I31</t>
  </si>
  <si>
    <t>124</t>
  </si>
  <si>
    <t>J31</t>
  </si>
  <si>
    <t>K31</t>
  </si>
  <si>
    <t>236</t>
  </si>
  <si>
    <t>L31</t>
  </si>
  <si>
    <t>44</t>
  </si>
  <si>
    <t>M31</t>
  </si>
  <si>
    <t>188</t>
  </si>
  <si>
    <t>N31</t>
  </si>
  <si>
    <t>129</t>
  </si>
  <si>
    <t>O31</t>
  </si>
  <si>
    <t>84</t>
  </si>
  <si>
    <t>B66</t>
  </si>
  <si>
    <t>583</t>
  </si>
  <si>
    <t>C66</t>
  </si>
  <si>
    <t>156</t>
  </si>
  <si>
    <t>D66</t>
  </si>
  <si>
    <t>168</t>
  </si>
  <si>
    <t>E66</t>
  </si>
  <si>
    <t>567</t>
  </si>
  <si>
    <t>F66</t>
  </si>
  <si>
    <t>348</t>
  </si>
  <si>
    <t>G66</t>
  </si>
  <si>
    <t>234</t>
  </si>
  <si>
    <t>02 - VÝSADBA SOLITERNÍCH STROMŮ</t>
  </si>
  <si>
    <t>03 - VÝSADBA ODROSTKŮ</t>
  </si>
  <si>
    <t>04 - VÝSADBA KEŘŮ</t>
  </si>
  <si>
    <t>VÝSADBA SOLITERNÍCH STROMŮ</t>
  </si>
  <si>
    <t>183204RT00</t>
  </si>
  <si>
    <t>Vytýčení výsadeb</t>
  </si>
  <si>
    <t>916260818</t>
  </si>
  <si>
    <t>A1</t>
  </si>
  <si>
    <t>"Odkaz na mn. položky pořadí 21 :" 8.00000</t>
  </si>
  <si>
    <t>"Odkaz na mn. položky pořadí 22 :" 6.00000</t>
  </si>
  <si>
    <t>"Odkaz na mn. položky pořadí 23 :" 5.00000</t>
  </si>
  <si>
    <t>"Odkaz na mn. položky pořadí 24 :" 5.00000</t>
  </si>
  <si>
    <t>"Odkaz na mn. položky pořadí 25 :" 19.00000</t>
  </si>
  <si>
    <t>"Odkaz na mn. položky pořadí 26 :" 10.00000</t>
  </si>
  <si>
    <t>"Odkaz na mn. položky pořadí 27 :" 3.00000</t>
  </si>
  <si>
    <t>"Odkaz na mn. položky pořadí 28 :" 11.00000</t>
  </si>
  <si>
    <t>"Odkaz na mn. položky pořadí 29 :" 8.00000</t>
  </si>
  <si>
    <t>J1</t>
  </si>
  <si>
    <t>"Celkem: "A1+B1+C1+D1+E1+F1+G1+H1+I1</t>
  </si>
  <si>
    <t>183101115R00</t>
  </si>
  <si>
    <t>Hloubení jamek pro vysazování rostlin v zemině skupiny 1 až 4 bez výměny půdy v rovině nebo na svahu do 1:5, objemu přes 0,125 do 0,40 m3</t>
  </si>
  <si>
    <t>KUS</t>
  </si>
  <si>
    <t>-759057770</t>
  </si>
  <si>
    <t>https://podminky.urs.cz/item/CS_URS_2024_02/183101115R00</t>
  </si>
  <si>
    <t>"Odkaz na mn. položky pořadí 1 : "75.00000</t>
  </si>
  <si>
    <t>184102113R00</t>
  </si>
  <si>
    <t>Výsadba dřeviny s balem do předem vyhloubené jamky se zalitím v rovině nebo na svahu do 1:5, při průměru balu přes 300 do 400 mm</t>
  </si>
  <si>
    <t>29681598</t>
  </si>
  <si>
    <t>https://podminky.urs.cz/item/CS_URS_2024_02/184102113R00</t>
  </si>
  <si>
    <t>"Odkaz na mn. položky pořadí 1 :" 75.00000</t>
  </si>
  <si>
    <t>1848RT00</t>
  </si>
  <si>
    <t>Řez stromů, keřů nebo růží průklestem stromů netrnitých, o průměru koruny do 2 m</t>
  </si>
  <si>
    <t>1157650401</t>
  </si>
  <si>
    <t>https://podminky.urs.cz/item/CS_URS_2024_02/1848RT00</t>
  </si>
  <si>
    <t>185802114T00</t>
  </si>
  <si>
    <t>Hnojení umělým hnojivem k rostlinám v rovině jednotlivě</t>
  </si>
  <si>
    <t>199728121</t>
  </si>
  <si>
    <t>Poznámka k položce:_x000d_
solitery, vel. ok 6/8 - 6 ks</t>
  </si>
  <si>
    <t>"Odkaz na mn. položky pořadí 1 :" 75.00000*6</t>
  </si>
  <si>
    <t>100068</t>
  </si>
  <si>
    <t>Tabletové hnojivo 10g</t>
  </si>
  <si>
    <t>701880166</t>
  </si>
  <si>
    <t>A6</t>
  </si>
  <si>
    <t>"Odkaz na mn. položky pořadí 5 :" 450.00000</t>
  </si>
  <si>
    <t>18580RT00</t>
  </si>
  <si>
    <t>Aplikace půdního kondicionéru k rostlinám v rovině nebo na svahu do 1:5</t>
  </si>
  <si>
    <t>-210649004</t>
  </si>
  <si>
    <t>10391505.AR</t>
  </si>
  <si>
    <t>Fyzikální půdní kondicionér</t>
  </si>
  <si>
    <t>KG</t>
  </si>
  <si>
    <t>-1538076409</t>
  </si>
  <si>
    <t>Poznámka k položce:_x000d_
250g/ks</t>
  </si>
  <si>
    <t>A8</t>
  </si>
  <si>
    <t>"Odkaz na mn. položky pořadí 7 :" 75.00000*0.25</t>
  </si>
  <si>
    <t>9</t>
  </si>
  <si>
    <t>184202112R00</t>
  </si>
  <si>
    <t>Ukotvení dřeviny kůly v rovině nebo na svahu do 1:5 třemi kůly, délky přes 2 do 3 m</t>
  </si>
  <si>
    <t>68712558</t>
  </si>
  <si>
    <t>https://podminky.urs.cz/item/CS_URS_2024_02/184202112R00</t>
  </si>
  <si>
    <t>Poznámka k položce:_x000d_
solitery, vel. ok 6/8</t>
  </si>
  <si>
    <t>A9</t>
  </si>
  <si>
    <t>101731</t>
  </si>
  <si>
    <t>Kůl frézovaný a fazetou a špicí, délka 2,5m, průměr 6-8 cm</t>
  </si>
  <si>
    <t>-1434615600</t>
  </si>
  <si>
    <t>Poznámka k položce:_x000d_
délka 2,5 m, 3 ks/strom</t>
  </si>
  <si>
    <t>A10</t>
  </si>
  <si>
    <t>"Odkaz na mn. položky pořadí 9 :" 75.00000*3</t>
  </si>
  <si>
    <t>101732</t>
  </si>
  <si>
    <t>Příčka délka 40 cm, průměr 4-6 cm</t>
  </si>
  <si>
    <t>-917421055</t>
  </si>
  <si>
    <t>Poznámka k položce:_x000d_
3 ks/strom</t>
  </si>
  <si>
    <t>A11</t>
  </si>
  <si>
    <t>"Odkaz na mn. položky pořadí 10 :" 225.00000</t>
  </si>
  <si>
    <t>60850T</t>
  </si>
  <si>
    <t>Úvazek šířka 20 mm, černý (balení po 25m)</t>
  </si>
  <si>
    <t>-1240354373</t>
  </si>
  <si>
    <t>Poznámka k položce:_x000d_
Úvazek š.20 mm, plochý, z přírodních materiálů, 1,65 m/strom solitérní</t>
  </si>
  <si>
    <t>A12</t>
  </si>
  <si>
    <t>"Odkaz na mn. položky pořadí 9 :" 75.00000*1.65</t>
  </si>
  <si>
    <t>13</t>
  </si>
  <si>
    <t>184804111R00</t>
  </si>
  <si>
    <t>Ochrana dřevin před okusem zvěří z rákosu v rovině</t>
  </si>
  <si>
    <t>1019560448</t>
  </si>
  <si>
    <t>A13</t>
  </si>
  <si>
    <t>"Odkaz na mn. položky pořadí 9 :" 75.00000</t>
  </si>
  <si>
    <t>14</t>
  </si>
  <si>
    <t>101704</t>
  </si>
  <si>
    <t>Rákosová rohož 1,5m /5m balík</t>
  </si>
  <si>
    <t>-65099131</t>
  </si>
  <si>
    <t>Poznámka k položce:_x000d_
0,5m/ks, v. 150cm</t>
  </si>
  <si>
    <t>A14</t>
  </si>
  <si>
    <t>"Odkaz na mn. položky pořadí 13 :" 75.00000*0.5</t>
  </si>
  <si>
    <t>15</t>
  </si>
  <si>
    <t>18410RT00</t>
  </si>
  <si>
    <t>Zhotovení závlahové mísy u solitérních dřevin v rovině nebo na svahu do 1:5, o průměru mísy do 0,5 m</t>
  </si>
  <si>
    <t>1538341128</t>
  </si>
  <si>
    <t>https://podminky.urs.cz/item/CS_URS_2024_02/18410RT00</t>
  </si>
  <si>
    <t>A15</t>
  </si>
  <si>
    <t>"Odkaz na mn. položky pořadí 2 :" 75.00000</t>
  </si>
  <si>
    <t>16</t>
  </si>
  <si>
    <t>184921096R00</t>
  </si>
  <si>
    <t>Mulčování vysazených rostlin mulčovací kůrou, tl. přes 100 do 150 mm v rovině nebo na svahu do 1:5</t>
  </si>
  <si>
    <t>-1223604174</t>
  </si>
  <si>
    <t>https://podminky.urs.cz/item/CS_URS_2024_02/184921096R00</t>
  </si>
  <si>
    <t>Poznámka k položce:_x000d_
1 m2/ks</t>
  </si>
  <si>
    <t>A16</t>
  </si>
  <si>
    <t>17</t>
  </si>
  <si>
    <t>100088</t>
  </si>
  <si>
    <t>Štěpka</t>
  </si>
  <si>
    <t>M3</t>
  </si>
  <si>
    <t>-1237452804</t>
  </si>
  <si>
    <t>Poznámka k položce:_x000d_
tl. 15 cm, 1m2/ks</t>
  </si>
  <si>
    <t>A17</t>
  </si>
  <si>
    <t>"Odkaz na mn. položky pořadí 16 :" 75.00000*0.15</t>
  </si>
  <si>
    <t>18</t>
  </si>
  <si>
    <t>185804311R00</t>
  </si>
  <si>
    <t>Zalití rostlin vodou plochy záhonů jednotlivě do 20 m2</t>
  </si>
  <si>
    <t>-1465334957</t>
  </si>
  <si>
    <t>https://podminky.urs.cz/item/CS_URS_2024_02/185804311R00</t>
  </si>
  <si>
    <t>Poznámka k položce:_x000d_
2x 50l/ks</t>
  </si>
  <si>
    <t>A18</t>
  </si>
  <si>
    <t>"Odkaz na mn. položky pořadí 15 :" 75.00000*0.1</t>
  </si>
  <si>
    <t>08211320Rx</t>
  </si>
  <si>
    <t>Voda na zálivku</t>
  </si>
  <si>
    <t>984818917</t>
  </si>
  <si>
    <t>20</t>
  </si>
  <si>
    <t>185851111R00</t>
  </si>
  <si>
    <t>Dovoz vody pro zálivku rostlin do 6 km</t>
  </si>
  <si>
    <t>-930226279</t>
  </si>
  <si>
    <t>https://podminky.urs.cz/item/CS_URS_2024_02/185851111R00</t>
  </si>
  <si>
    <t>A20</t>
  </si>
  <si>
    <t>"Odkaz na mn. položky pořadí 18 : "7.50000</t>
  </si>
  <si>
    <t>1111128058</t>
  </si>
  <si>
    <t>Acer platanoides, bal., ok 6/8</t>
  </si>
  <si>
    <t>763123202</t>
  </si>
  <si>
    <t>22</t>
  </si>
  <si>
    <t>100016</t>
  </si>
  <si>
    <t>Fraxinus excelsior, bal. ok 6/8</t>
  </si>
  <si>
    <t>-308678134</t>
  </si>
  <si>
    <t>23</t>
  </si>
  <si>
    <t>026880849T</t>
  </si>
  <si>
    <t>Prunus padus, bal. ok 6/8</t>
  </si>
  <si>
    <t>-650066448</t>
  </si>
  <si>
    <t>24</t>
  </si>
  <si>
    <t>11111282344</t>
  </si>
  <si>
    <t>Pyrus pyraster, bal., ok 6/8</t>
  </si>
  <si>
    <t>1272944145</t>
  </si>
  <si>
    <t>25</t>
  </si>
  <si>
    <t>11111281396</t>
  </si>
  <si>
    <t>Quercus petraea, bal., ok 6/8</t>
  </si>
  <si>
    <t>1870412812</t>
  </si>
  <si>
    <t>26</t>
  </si>
  <si>
    <t>11111281920</t>
  </si>
  <si>
    <t>Tilia cordata, bal., ok 6/8</t>
  </si>
  <si>
    <t>1555158596</t>
  </si>
  <si>
    <t>27</t>
  </si>
  <si>
    <t>026881284T</t>
  </si>
  <si>
    <t>Tilia platyphyllos, bal., ok 6/8</t>
  </si>
  <si>
    <t>2063554998</t>
  </si>
  <si>
    <t>28</t>
  </si>
  <si>
    <t>11111282599x</t>
  </si>
  <si>
    <t>Malus domestica, o.k. 6-8cm, bal</t>
  </si>
  <si>
    <t>-1936920459</t>
  </si>
  <si>
    <t>29</t>
  </si>
  <si>
    <t>1111127932</t>
  </si>
  <si>
    <t>Pyrus communis 6-8, bal - Hrušeň obecná</t>
  </si>
  <si>
    <t>-1871616029</t>
  </si>
  <si>
    <t>30</t>
  </si>
  <si>
    <t>-2145811540</t>
  </si>
  <si>
    <t>""6, 8, 9, 10, 11, 12, 14, 17, 21, 22, 23, 24, 25, 26, 27, 28, 29 : "</t>
  </si>
  <si>
    <t>A30</t>
  </si>
  <si>
    <t>"Součet :" 10.27763</t>
  </si>
  <si>
    <t>03</t>
  </si>
  <si>
    <t>VÝSADBA ODROSTKŮ</t>
  </si>
  <si>
    <t>31</t>
  </si>
  <si>
    <t>93518992</t>
  </si>
  <si>
    <t>A31</t>
  </si>
  <si>
    <t>"Odkaz na mn. položky pořadí 50 : "465.00000</t>
  </si>
  <si>
    <t>"Odkaz na mn. položky pořadí 51 : "415.00000</t>
  </si>
  <si>
    <t>"Odkaz na mn. položky pořadí 52 :" 410.00000</t>
  </si>
  <si>
    <t>"Odkaz na mn. položky pořadí 53 : "92.00000</t>
  </si>
  <si>
    <t>"Odkaz na mn. položky pořadí 54 : "291.00000</t>
  </si>
  <si>
    <t>"Odkaz na mn. položky pořadí 55 : "439.00000</t>
  </si>
  <si>
    <t>"Odkaz na mn. položky pořadí 56 : "265.00000</t>
  </si>
  <si>
    <t>"Odkaz na mn. položky pořadí 57 : "86.00000</t>
  </si>
  <si>
    <t>"Odkaz na mn. položky pořadí 58 : "124.00000</t>
  </si>
  <si>
    <t>"Odkaz na mn. položky pořadí 59 : "92.00000</t>
  </si>
  <si>
    <t>"Odkaz na mn. položky pořadí 60 : "236.00000</t>
  </si>
  <si>
    <t>"Odkaz na mn. položky pořadí 61 : "44.00000</t>
  </si>
  <si>
    <t>"Odkaz na mn. položky pořadí 62 : "188.00000</t>
  </si>
  <si>
    <t>"Odkaz na mn. položky pořadí 63 : "129.00000</t>
  </si>
  <si>
    <t>"Odkaz na mn. položky pořadí 64 : "84.00000</t>
  </si>
  <si>
    <t>P31</t>
  </si>
  <si>
    <t>"Celkem: "A31+B31+C31+D31+E31+F31+G31+H31+I31+J31+K31+L31+M31+N31+O31</t>
  </si>
  <si>
    <t>32</t>
  </si>
  <si>
    <t>183101114R00</t>
  </si>
  <si>
    <t>Hloubení jamek pro vysazování rostlin v zemině skupiny 1 až 4 bez výměny půdy v rovině nebo na svahu do 1:5, objemu přes 0,05 do 0,125 m3</t>
  </si>
  <si>
    <t>-1115571578</t>
  </si>
  <si>
    <t>https://podminky.urs.cz/item/CS_URS_2024_02/183101114R00</t>
  </si>
  <si>
    <t>Poznámka k položce:_x000d_
odrostky</t>
  </si>
  <si>
    <t>A32</t>
  </si>
  <si>
    <t>"Odkaz na mn. položky pořadí 31 :" 3360.00000</t>
  </si>
  <si>
    <t>33</t>
  </si>
  <si>
    <t>184102112R00</t>
  </si>
  <si>
    <t>Výsadba dřeviny s balem do předem vyhloubené jamky se zalitím v rovině nebo na svahu do 1:5, při průměru balu přes 200 do 300 mm</t>
  </si>
  <si>
    <t>-1597047870</t>
  </si>
  <si>
    <t>https://podminky.urs.cz/item/CS_URS_2024_02/184102112R00</t>
  </si>
  <si>
    <t>A33</t>
  </si>
  <si>
    <t>"Odkaz na mn. položky pořadí 32 :" 3360.00000</t>
  </si>
  <si>
    <t>34</t>
  </si>
  <si>
    <t>1746090658</t>
  </si>
  <si>
    <t>A34</t>
  </si>
  <si>
    <t>"Odkaz na mn. položky pořadí 31 : "3360.00000</t>
  </si>
  <si>
    <t>35</t>
  </si>
  <si>
    <t>-1061998110</t>
  </si>
  <si>
    <t>A35</t>
  </si>
  <si>
    <t>"Odkaz na mn. položky pořadí 32 : "3360.00000*4</t>
  </si>
  <si>
    <t>36</t>
  </si>
  <si>
    <t>-573711356</t>
  </si>
  <si>
    <t>Poznámka k položce:_x000d_
4ks/ks</t>
  </si>
  <si>
    <t>A36</t>
  </si>
  <si>
    <t>"Odkaz na mn. položky pořadí 35 :" 13440.00000</t>
  </si>
  <si>
    <t>37</t>
  </si>
  <si>
    <t>773965334</t>
  </si>
  <si>
    <t>A37</t>
  </si>
  <si>
    <t>38</t>
  </si>
  <si>
    <t>918999723</t>
  </si>
  <si>
    <t>Poznámka k položce:_x000d_
80g/ks</t>
  </si>
  <si>
    <t>A38</t>
  </si>
  <si>
    <t>"Odkaz na mn. položky pořadí 32 :" 3360.00000*0.08</t>
  </si>
  <si>
    <t>39</t>
  </si>
  <si>
    <t>184808211R00</t>
  </si>
  <si>
    <t>Ochrana sazenic proti škodám zvěří nátěrem nebo postřikem ochranným prostředkem</t>
  </si>
  <si>
    <t>1359333015</t>
  </si>
  <si>
    <t>https://podminky.urs.cz/item/CS_URS_2024_02/184808211R00</t>
  </si>
  <si>
    <t>Poznámka k položce:_x000d_
keře</t>
  </si>
  <si>
    <t>A39</t>
  </si>
  <si>
    <t>"Odkaz na mn. položky pořadí 37 : "3360.00000</t>
  </si>
  <si>
    <t>40</t>
  </si>
  <si>
    <t>179850x</t>
  </si>
  <si>
    <t>Nátěr proti okusu zvěří vč. vody</t>
  </si>
  <si>
    <t>1909614395</t>
  </si>
  <si>
    <t>A40</t>
  </si>
  <si>
    <t>"Odkaz na mn. položky pořadí 39 :" 3360.00000*0.002</t>
  </si>
  <si>
    <t>41</t>
  </si>
  <si>
    <t>184202111R00</t>
  </si>
  <si>
    <t>Ukotvení dřeviny kůly v rovině nebo na svahu do 1:5 jedním kůlem, délky přes 1 do 2 m</t>
  </si>
  <si>
    <t>-1085941262</t>
  </si>
  <si>
    <t>https://podminky.urs.cz/item/CS_URS_2024_02/184202111R00</t>
  </si>
  <si>
    <t>A41</t>
  </si>
  <si>
    <t>42</t>
  </si>
  <si>
    <t>111112793</t>
  </si>
  <si>
    <t>Kůl frézovaný se špicí 6-8 cm, délka 200 cm</t>
  </si>
  <si>
    <t>152933649</t>
  </si>
  <si>
    <t>Poznámka k položce:_x000d_
1 ks/ odrostek</t>
  </si>
  <si>
    <t>A42</t>
  </si>
  <si>
    <t>43</t>
  </si>
  <si>
    <t>1692934392</t>
  </si>
  <si>
    <t>A43</t>
  </si>
  <si>
    <t>"Odkaz na mn. položky pořadí 32 :" 3360.00000*0.8</t>
  </si>
  <si>
    <t>69343772</t>
  </si>
  <si>
    <t>A44</t>
  </si>
  <si>
    <t>45</t>
  </si>
  <si>
    <t>-2113245935</t>
  </si>
  <si>
    <t>A45</t>
  </si>
  <si>
    <t>"Odkaz na mn. položky pořadí 44 :" 3360.00000*0.1</t>
  </si>
  <si>
    <t>46</t>
  </si>
  <si>
    <t>-879058119</t>
  </si>
  <si>
    <t>A46</t>
  </si>
  <si>
    <t>"Odkaz na mn. položky pořadí 32 :" 3360.00000*0.06</t>
  </si>
  <si>
    <t>47</t>
  </si>
  <si>
    <t>-696240251</t>
  </si>
  <si>
    <t>A47</t>
  </si>
  <si>
    <t>"Odkaz na mn. položky pořadí 46 :" 201.60000</t>
  </si>
  <si>
    <t>48</t>
  </si>
  <si>
    <t>1015707667</t>
  </si>
  <si>
    <t>A48</t>
  </si>
  <si>
    <t>49</t>
  </si>
  <si>
    <t>1848RT00.1</t>
  </si>
  <si>
    <t>738805353</t>
  </si>
  <si>
    <t>https://podminky.urs.cz/item/CS_URS_2024_02/1848RT00.1</t>
  </si>
  <si>
    <t>A49</t>
  </si>
  <si>
    <t>50</t>
  </si>
  <si>
    <t>11111281896</t>
  </si>
  <si>
    <t>Acer campestre, 121+, bal</t>
  </si>
  <si>
    <t>-1064104056</t>
  </si>
  <si>
    <t>51</t>
  </si>
  <si>
    <t>1111127880</t>
  </si>
  <si>
    <t>Acer platanoides, 121+, bal</t>
  </si>
  <si>
    <t>-1512611282</t>
  </si>
  <si>
    <t>52</t>
  </si>
  <si>
    <t>11111282476</t>
  </si>
  <si>
    <t>Carpinus betulus, 121+, bal</t>
  </si>
  <si>
    <t>1275634612</t>
  </si>
  <si>
    <t>53</t>
  </si>
  <si>
    <t>R12</t>
  </si>
  <si>
    <t>Fraxinus excelsior 121+, bal</t>
  </si>
  <si>
    <t>1409265745</t>
  </si>
  <si>
    <t>54</t>
  </si>
  <si>
    <t>11111282800</t>
  </si>
  <si>
    <t>Prunus avium, 121+, bal</t>
  </si>
  <si>
    <t>398360926</t>
  </si>
  <si>
    <t>55</t>
  </si>
  <si>
    <t>11111281897</t>
  </si>
  <si>
    <t>Quercus petraea, 121+, bal</t>
  </si>
  <si>
    <t>-563352949</t>
  </si>
  <si>
    <t>56</t>
  </si>
  <si>
    <t>11111282479</t>
  </si>
  <si>
    <t>Tilia cordata, 121+, bal</t>
  </si>
  <si>
    <t>-1091280229</t>
  </si>
  <si>
    <t>57</t>
  </si>
  <si>
    <t>11111282638</t>
  </si>
  <si>
    <t>Tilia platyphyllos, 121+, bal</t>
  </si>
  <si>
    <t>1469551807</t>
  </si>
  <si>
    <t>58</t>
  </si>
  <si>
    <t>11111281904</t>
  </si>
  <si>
    <t>Ulmus minor, 121+, bal</t>
  </si>
  <si>
    <t>-1914687351</t>
  </si>
  <si>
    <t>59</t>
  </si>
  <si>
    <t>11111282626</t>
  </si>
  <si>
    <t>Pyrus pyraster, 121+, bal.</t>
  </si>
  <si>
    <t>-696571294</t>
  </si>
  <si>
    <t>60</t>
  </si>
  <si>
    <t>R10</t>
  </si>
  <si>
    <t>Acer pseudoplatanus 121+, bal</t>
  </si>
  <si>
    <t>-1883558636</t>
  </si>
  <si>
    <t>61</t>
  </si>
  <si>
    <t>11111282399</t>
  </si>
  <si>
    <t>Ulmus laevis, 121+, bal</t>
  </si>
  <si>
    <t>413898153</t>
  </si>
  <si>
    <t>62</t>
  </si>
  <si>
    <t>R11</t>
  </si>
  <si>
    <t>Populus tremula, 121+, bal</t>
  </si>
  <si>
    <t>-1515507477</t>
  </si>
  <si>
    <t>63</t>
  </si>
  <si>
    <t>11111282088</t>
  </si>
  <si>
    <t>Salix caprea, 121+, bal</t>
  </si>
  <si>
    <t>1572833276</t>
  </si>
  <si>
    <t>64</t>
  </si>
  <si>
    <t>1111127879</t>
  </si>
  <si>
    <t>Prunus padus, 121+, bal</t>
  </si>
  <si>
    <t>-1665108057</t>
  </si>
  <si>
    <t>65</t>
  </si>
  <si>
    <t>2037036004</t>
  </si>
  <si>
    <t>""36, 38, 40, 41, 42, 43, 45, 50, 51, 52, 53, 54, 55, 56, 57, 58, 59, 60, 61, 62, 63, 64 : "</t>
  </si>
  <si>
    <t>A65</t>
  </si>
  <si>
    <t>"Součet : "223.95072</t>
  </si>
  <si>
    <t>04</t>
  </si>
  <si>
    <t>VÝSADBA KEŘŮ</t>
  </si>
  <si>
    <t>66</t>
  </si>
  <si>
    <t>183204RT0k</t>
  </si>
  <si>
    <t>-1786147232</t>
  </si>
  <si>
    <t>A66</t>
  </si>
  <si>
    <t>"Odkaz na mn. položky pořadí 83 :" 568.00000</t>
  </si>
  <si>
    <t>"Odkaz na mn. položky pořadí 84 :" 583.00000</t>
  </si>
  <si>
    <t>"Odkaz na mn. položky pořadí 85 :" 156.00000</t>
  </si>
  <si>
    <t>"Odkaz na mn. položky pořadí 86 :" 168.00000</t>
  </si>
  <si>
    <t>"Odkaz na mn. položky pořadí 87 :" 567.00000</t>
  </si>
  <si>
    <t>"Odkaz na mn. položky pořadí 88 :" 348.00000</t>
  </si>
  <si>
    <t>"Odkaz na mn. položky pořadí 89 :" 234.00000</t>
  </si>
  <si>
    <t>H66</t>
  </si>
  <si>
    <t>"Celkem: "A66+B66+C66+D66+E66+F66+G66</t>
  </si>
  <si>
    <t>67</t>
  </si>
  <si>
    <t>183101113R00</t>
  </si>
  <si>
    <t>Hloubení jamek pro vysazování rostlin v zemině skupiny 1 až 4 bez výměny půdy v rovině nebo na svahu do 1:5, objemu přes 0,02 do 0,05 m3</t>
  </si>
  <si>
    <t>-394133594</t>
  </si>
  <si>
    <t>https://podminky.urs.cz/item/CS_URS_2024_02/183101113R00</t>
  </si>
  <si>
    <t>A67</t>
  </si>
  <si>
    <t>"Odkaz na mn. položky pořadí 66 :" 2624.00000</t>
  </si>
  <si>
    <t>68</t>
  </si>
  <si>
    <t>1202592004</t>
  </si>
  <si>
    <t>A68</t>
  </si>
  <si>
    <t>69</t>
  </si>
  <si>
    <t>1848KT00</t>
  </si>
  <si>
    <t>Zpětný řez keřů po výsadbě netrnitých, výšky do 0,5 m</t>
  </si>
  <si>
    <t>-1320069423</t>
  </si>
  <si>
    <t>https://podminky.urs.cz/item/CS_URS_2024_02/1848KT00</t>
  </si>
  <si>
    <t>A69</t>
  </si>
  <si>
    <t>70</t>
  </si>
  <si>
    <t>-841691896</t>
  </si>
  <si>
    <t>A70</t>
  </si>
  <si>
    <t>"Odkaz na mn. položky pořadí 66 :" 2624.00000*2</t>
  </si>
  <si>
    <t>71</t>
  </si>
  <si>
    <t>-1612109269</t>
  </si>
  <si>
    <t>A71</t>
  </si>
  <si>
    <t>"Odkaz na mn. položky pořadí 70 : "5248.00000</t>
  </si>
  <si>
    <t>72</t>
  </si>
  <si>
    <t>-490937301</t>
  </si>
  <si>
    <t>A72</t>
  </si>
  <si>
    <t>73</t>
  </si>
  <si>
    <t>94591054</t>
  </si>
  <si>
    <t>A73</t>
  </si>
  <si>
    <t>"Odkaz na mn. položky pořadí 66 :" 2624.00000*0.03</t>
  </si>
  <si>
    <t>74</t>
  </si>
  <si>
    <t>1582316274</t>
  </si>
  <si>
    <t>A74</t>
  </si>
  <si>
    <t>"Odkaz na mn. položky pořadí 72 :" 2624.00000</t>
  </si>
  <si>
    <t>75</t>
  </si>
  <si>
    <t>-402580105</t>
  </si>
  <si>
    <t>A75</t>
  </si>
  <si>
    <t>"Odkaz na mn. položky pořadí 72 :" 2624.00000*0.002</t>
  </si>
  <si>
    <t>76</t>
  </si>
  <si>
    <t>184921093R00</t>
  </si>
  <si>
    <t>Mulčování vysazených rostlin mulčovací kůrou, tl. do 100 mm v rovině nebo na svahu do 1:5</t>
  </si>
  <si>
    <t>-1485668628</t>
  </si>
  <si>
    <t>https://podminky.urs.cz/item/CS_URS_2024_02/184921093R00</t>
  </si>
  <si>
    <t>Poznámka k položce:_x000d_
tl. 10 cm_x000d_
počítáno 1,125 m2/keř (mulčováno v celých modulech - 1modul = 36m2)</t>
  </si>
  <si>
    <t>A76</t>
  </si>
  <si>
    <t>"Odkaz na mn. položky pořadí 66 : "2624.00000*1.125</t>
  </si>
  <si>
    <t>77</t>
  </si>
  <si>
    <t>-1317140899</t>
  </si>
  <si>
    <t>A77</t>
  </si>
  <si>
    <t>"Odkaz na mn. položky pořadí 76 :" 2952.00000*0.1</t>
  </si>
  <si>
    <t>78</t>
  </si>
  <si>
    <t>R184900001T00</t>
  </si>
  <si>
    <t>Osazení značkovacích kůlů ke keřům</t>
  </si>
  <si>
    <t>-520080352</t>
  </si>
  <si>
    <t>A78</t>
  </si>
  <si>
    <t>79</t>
  </si>
  <si>
    <t>11111281937</t>
  </si>
  <si>
    <t>Kotvící kůl se špicí - 30 mm x 40 mm x 1000 mm</t>
  </si>
  <si>
    <t>924820207</t>
  </si>
  <si>
    <t>Poznámka k položce:_x000d_
značkovací kůl_x000d_
1 ks/keř</t>
  </si>
  <si>
    <t>A79</t>
  </si>
  <si>
    <t>80</t>
  </si>
  <si>
    <t>622954843</t>
  </si>
  <si>
    <t>A80</t>
  </si>
  <si>
    <t>"Odkaz na mn. položky pořadí 68 :" 2624.00000*0.03</t>
  </si>
  <si>
    <t>81</t>
  </si>
  <si>
    <t>-479886760</t>
  </si>
  <si>
    <t>A81</t>
  </si>
  <si>
    <t>"Odkaz na mn. položky pořadí 80 :" 78.72000</t>
  </si>
  <si>
    <t>82</t>
  </si>
  <si>
    <t>985092746</t>
  </si>
  <si>
    <t>A82</t>
  </si>
  <si>
    <t>83</t>
  </si>
  <si>
    <t>026880231T</t>
  </si>
  <si>
    <t>Corylus avellana, kont., vel. 40-60 cm</t>
  </si>
  <si>
    <t>-120675598</t>
  </si>
  <si>
    <t>011</t>
  </si>
  <si>
    <t>Crataegus laevigata, 40 - 60, kont.</t>
  </si>
  <si>
    <t>-983482542</t>
  </si>
  <si>
    <t>85</t>
  </si>
  <si>
    <t>026880510T</t>
  </si>
  <si>
    <t>Ligustrum vulgare, kont., vel. 40-60 cm</t>
  </si>
  <si>
    <t>-622089282</t>
  </si>
  <si>
    <t>026881318T</t>
  </si>
  <si>
    <t>Viburnum opulus, kont., vel. 40-60 cm</t>
  </si>
  <si>
    <t>-944932131</t>
  </si>
  <si>
    <t>87</t>
  </si>
  <si>
    <t>026880296T</t>
  </si>
  <si>
    <t>Euonymus europaea, kont., vel. 40-60 cm</t>
  </si>
  <si>
    <t>174799762</t>
  </si>
  <si>
    <t>88</t>
  </si>
  <si>
    <t>026840582T</t>
  </si>
  <si>
    <t>Lonicera xylosteum, kont., vel. 40-60 cm</t>
  </si>
  <si>
    <t>1648338431</t>
  </si>
  <si>
    <t>89</t>
  </si>
  <si>
    <t>111112803</t>
  </si>
  <si>
    <t>Swida sanguinea, kont., vel. 40-60 cm</t>
  </si>
  <si>
    <t>2088145795</t>
  </si>
  <si>
    <t>90</t>
  </si>
  <si>
    <t>-275157021</t>
  </si>
  <si>
    <t>""71, 73, 75, 77, 79, 83, 84, 85, 86, 87, 88, 89 : "</t>
  </si>
  <si>
    <t>A90</t>
  </si>
  <si>
    <t>"Součet :" 179.88045</t>
  </si>
  <si>
    <t>01.4 - ZALOŽENÍ LUČNÍHO TRÁVNÍKU</t>
  </si>
  <si>
    <t>01g - Založení lučního trávníku</t>
  </si>
  <si>
    <t>01g</t>
  </si>
  <si>
    <t>Založení lučního trávníku</t>
  </si>
  <si>
    <t>1358159480</t>
  </si>
  <si>
    <t>Poznámka k položce:_x000d_
výměra řešeného území (91 702m2) bez ploch modulových výsadeb keřů (82x72m2)_x000d_
2x</t>
  </si>
  <si>
    <t>85798*2</t>
  </si>
  <si>
    <t>855976035</t>
  </si>
  <si>
    <t>"Odkaz na mn. položky pořadí 1 :" 171596.00000</t>
  </si>
  <si>
    <t>180401211R00</t>
  </si>
  <si>
    <t>Založení trávníku na půdě předem připravené plochy přes 1000 m2 výsevem včetně utažení lučního v rovině nebo na svahu do 1:5</t>
  </si>
  <si>
    <t>-1571705764</t>
  </si>
  <si>
    <t>https://podminky.urs.cz/item/CS_URS_2024_02/180401211R00</t>
  </si>
  <si>
    <t>Poznámka k položce:_x000d_
výměra řešeného území (91 702m2) bez ploch modulových výsadeb keřů (82x72m2)</t>
  </si>
  <si>
    <t>1111128201</t>
  </si>
  <si>
    <t>Travinobylinná louka klasická - KLASIK</t>
  </si>
  <si>
    <t>685655937</t>
  </si>
  <si>
    <t>Poznámka k položce:_x000d_
výsevek 60kg/ha</t>
  </si>
  <si>
    <t>"Odkaz na mn. položky pořadí 3 :" 85798.00000*0.006</t>
  </si>
  <si>
    <t>183403152R00.1</t>
  </si>
  <si>
    <t>-1246210082</t>
  </si>
  <si>
    <t>https://podminky.urs.cz/item/CS_URS_2024_02/183403152R00.1</t>
  </si>
  <si>
    <t>"Odkaz na mn. položky pořadí 3 :" 85798.00000*2</t>
  </si>
  <si>
    <t>419128883</t>
  </si>
  <si>
    <t>Poznámka k položce:_x000d_
2x; zapravení osiva</t>
  </si>
  <si>
    <t>"Odkaz na mn. položky pořadí 5 :" 171596.00000</t>
  </si>
  <si>
    <t>111104311R00</t>
  </si>
  <si>
    <t>Pokosení trávníku při souvislé ploše přes 1000 do 10000 m2 lučního v rovině nebo svahu do 1:5</t>
  </si>
  <si>
    <t>-912107418</t>
  </si>
  <si>
    <t>https://podminky.urs.cz/item/CS_URS_2024_02/111104311R00</t>
  </si>
  <si>
    <t>Poznámka k položce:_x000d_
odplevelovací seč_x000d_
vč. shrabání, naložení, odvozu odpadu, složení na skládku</t>
  </si>
  <si>
    <t>"Odkaz na mn. položky pořadí 3 :" 85798.00000</t>
  </si>
  <si>
    <t>1990000RT00</t>
  </si>
  <si>
    <t>Poplatek za skládku bioodpadu</t>
  </si>
  <si>
    <t>155978903</t>
  </si>
  <si>
    <t>Poznámka k položce:_x000d_
množství určeno odborným odhadem_x000d_
1kg/m2</t>
  </si>
  <si>
    <t>"Odkaz na mn. položky pořadí 7 :" 85798.00000*0.001</t>
  </si>
  <si>
    <t>971370675</t>
  </si>
  <si>
    <t xml:space="preserve">""Hmotnosti z položek s pořadovými čísly : </t>
  </si>
  <si>
    <t xml:space="preserve">""4 : </t>
  </si>
  <si>
    <t>"Součet :" 0.51479</t>
  </si>
  <si>
    <t>B4</t>
  </si>
  <si>
    <t>10080</t>
  </si>
  <si>
    <t>B6</t>
  </si>
  <si>
    <t>5248</t>
  </si>
  <si>
    <t>B8</t>
  </si>
  <si>
    <t>604,8</t>
  </si>
  <si>
    <t>C8</t>
  </si>
  <si>
    <t>236,16</t>
  </si>
  <si>
    <t>B11</t>
  </si>
  <si>
    <t>C11</t>
  </si>
  <si>
    <t>2952</t>
  </si>
  <si>
    <t>01.5 - Následná péče 1. rok</t>
  </si>
  <si>
    <t>07 - NÁSLEDNÁ PÉČE 1. ROK</t>
  </si>
  <si>
    <t>07</t>
  </si>
  <si>
    <t>NÁSLEDNÁ PÉČE 1. ROK</t>
  </si>
  <si>
    <t>-1178768937</t>
  </si>
  <si>
    <t>Poznámka k položce:_x000d_
Management travnatých ploch - rozvojová péče nezbytná pro správný rozvoj travního společenstva_x000d_
Ručně vedenou lištovou sekačkou nebo křovinořezem_x000d_
2x ročně, s odvozem biomasy</t>
  </si>
  <si>
    <t>"Odkaz na mn. položky pořadí 3 z části: 01 - 01.4 :" 85798.00000*2</t>
  </si>
  <si>
    <t>821595426</t>
  </si>
  <si>
    <t>Poznámka k položce:_x000d_
množství určeno odborným odhadem_x000d_
2 kg biomasy/m2</t>
  </si>
  <si>
    <t>"Odkaz na mn. položky pořadí 1 :" 171596.00000*0.002</t>
  </si>
  <si>
    <t>185804514R00</t>
  </si>
  <si>
    <t>Odplevelení výsadeb v rovině nebo na svahu do 1:5 souvislých keřových skupin</t>
  </si>
  <si>
    <t>-729786000</t>
  </si>
  <si>
    <t>https://podminky.urs.cz/item/CS_URS_2024_02/185804514R00</t>
  </si>
  <si>
    <t>Poznámka k položce:_x000d_
keře 2x jaro, 1x podzim_x000d_
vč. odvozu a složení biomasy</t>
  </si>
  <si>
    <t>"Odkaz na mn. položky pořadí 66 z části: 01 - 01.3 :" 2624.00000*3</t>
  </si>
  <si>
    <t>185804513R00</t>
  </si>
  <si>
    <t>Odplevelení výsadeb v rovině nebo na svahu do 1:5 dřevin solitérních</t>
  </si>
  <si>
    <t>-602288426</t>
  </si>
  <si>
    <t>https://podminky.urs.cz/item/CS_URS_2024_02/185804513R00</t>
  </si>
  <si>
    <t>Poznámka k položce:_x000d_
odrostky a soliterní stromy 2x jaro, 1x podzim_x000d_
vč. odvozu a složení biomasy</t>
  </si>
  <si>
    <t>"Odkaz na mn. položky pořadí 1 z části: 01 - 01.3 :" 75.00000*3</t>
  </si>
  <si>
    <t>"Odkaz na mn. položky pořadí 31 z části: 01 - 01.3 :" 3360.00000*3</t>
  </si>
  <si>
    <t>C4</t>
  </si>
  <si>
    <t>"Celkem: "A4+B4</t>
  </si>
  <si>
    <t>1990000RT00.1</t>
  </si>
  <si>
    <t>877748612</t>
  </si>
  <si>
    <t>Poznámka k položce:_x000d_
množství určeno odborným odhadem_x000d_
0,25 kg biomasy/m2 (z pletí a ožínání)</t>
  </si>
  <si>
    <t>-283274759</t>
  </si>
  <si>
    <t>Poznámka k položce:_x000d_
keře a odrostky_x000d_
obnova nátěru - 2x ročně</t>
  </si>
  <si>
    <t>"Odkaz na mn. položky pořadí 33 z části: 01 - 01.3" 3360*2</t>
  </si>
  <si>
    <t>"Odkaz na mn. položky pořadí 68 z části: 01 - 01.3" 2624*2</t>
  </si>
  <si>
    <t>C6</t>
  </si>
  <si>
    <t>"Celkem: "A6+B6</t>
  </si>
  <si>
    <t>-1783412350</t>
  </si>
  <si>
    <t>Poznámka k položce:_x000d_
keře a odrostky 2x</t>
  </si>
  <si>
    <t>"Odkaz na mn. položky pořadí 6 :" 11968.00000*0.002</t>
  </si>
  <si>
    <t>-1937336758</t>
  </si>
  <si>
    <t>Poznámka k položce:_x000d_
6x 50 l/strom ok 6-8, 30 l/odrostek, 15 l/keř</t>
  </si>
  <si>
    <t>"Odkaz na mn. položky pořadí 18 z části: 01 - 01.3:" 7.50000*3</t>
  </si>
  <si>
    <t>"Odkaz na mn. položky pořadí 46 z části: 01 - 01.3 :" 201.60000*3</t>
  </si>
  <si>
    <t>"Odkaz na mn. položky pořadí 80 z části: 01 - 01.3 :" 78.72000*3</t>
  </si>
  <si>
    <t>D8</t>
  </si>
  <si>
    <t>"Celkem: "A8+B8+C8</t>
  </si>
  <si>
    <t>1246917384</t>
  </si>
  <si>
    <t>"Odkaz na mn. položky pořadí 8 :" 863.46000</t>
  </si>
  <si>
    <t>591232643</t>
  </si>
  <si>
    <t>-2093597301</t>
  </si>
  <si>
    <t>Poznámka k položce:_x000d_
doplnění mulče 1 m2 soliterní stromy, 0,5 m2 odrostky, 0,5 m2 keře, tl. 10 cm</t>
  </si>
  <si>
    <t>"Odkaz na mn. položky pořadí 44 z části: 01 - 01.3 :" 3360.00000</t>
  </si>
  <si>
    <t>"Odkaz na mn. položky pořadí 16 z části: 01 - 01.3 :" 75.00000</t>
  </si>
  <si>
    <t>"Odkaz na mn. položky pořadí 76 z části: 01 - 01.3 :" 2952.00000</t>
  </si>
  <si>
    <t>D11</t>
  </si>
  <si>
    <t>"Celkem: "A11+B11+C11</t>
  </si>
  <si>
    <t>-233446070</t>
  </si>
  <si>
    <t>Poznámka k položce:_x000d_
tl. 10 cm</t>
  </si>
  <si>
    <t>"Odkaz na mn. položky pořadí 11 :" 6387.00000*0.1</t>
  </si>
  <si>
    <t>709996597</t>
  </si>
  <si>
    <t xml:space="preserve">""7, 12 : </t>
  </si>
  <si>
    <t>"Součet :" 383.24394</t>
  </si>
  <si>
    <t>01.6 - Následná péče 2. rok</t>
  </si>
  <si>
    <t>#12 - Následná péče 2. rok</t>
  </si>
  <si>
    <t>#12</t>
  </si>
  <si>
    <t>-170979057</t>
  </si>
  <si>
    <t>1208295658</t>
  </si>
  <si>
    <t>1480528216</t>
  </si>
  <si>
    <t>904224791</t>
  </si>
  <si>
    <t>2022302799</t>
  </si>
  <si>
    <t>2098586462</t>
  </si>
  <si>
    <t>606489079</t>
  </si>
  <si>
    <t>"Odkaz na mn. položky pořadí 7 : "11968.00000*0.002</t>
  </si>
  <si>
    <t>349188787</t>
  </si>
  <si>
    <t>"Odkaz na mn. položky pořadí 18 z části: 01 - 01.3 :" 7.50000*3</t>
  </si>
  <si>
    <t>-229847681</t>
  </si>
  <si>
    <t>"Odkaz na mn. položky pořadí 9 :" 863.46000</t>
  </si>
  <si>
    <t>-197920865</t>
  </si>
  <si>
    <t>1366774652</t>
  </si>
  <si>
    <t>1770452602</t>
  </si>
  <si>
    <t>"Odkaz na mn. položky pořadí 12 :" 6387.00000*0.1</t>
  </si>
  <si>
    <t>287313742</t>
  </si>
  <si>
    <t xml:space="preserve">""8, 13 : </t>
  </si>
  <si>
    <t>3360</t>
  </si>
  <si>
    <t>B7</t>
  </si>
  <si>
    <t>B9</t>
  </si>
  <si>
    <t>C9</t>
  </si>
  <si>
    <t>B14</t>
  </si>
  <si>
    <t>C14</t>
  </si>
  <si>
    <t>01.7 - Následná péče 3. rok</t>
  </si>
  <si>
    <t>09 - NÁSLEDNÁ PÉČE 3. ROK</t>
  </si>
  <si>
    <t>09</t>
  </si>
  <si>
    <t>NÁSLEDNÁ PÉČE 3. ROK</t>
  </si>
  <si>
    <t>1717570839</t>
  </si>
  <si>
    <t>-1365275170</t>
  </si>
  <si>
    <t>-1147979286</t>
  </si>
  <si>
    <t>-1139618227</t>
  </si>
  <si>
    <t>1408195928</t>
  </si>
  <si>
    <t>121T12</t>
  </si>
  <si>
    <t>Odstranění kotvení</t>
  </si>
  <si>
    <t>-2021553214</t>
  </si>
  <si>
    <t>Poznámka k položce:_x000d_
na konci 3. roku NP_x000d_
stromky 6-8, odrostky, keře (označovací kolíky)_x000d_
včetně likvidace a odvozu</t>
  </si>
  <si>
    <t>"Odkaz na mn. položky pořadí 66 z části: 01 - 01.3 :" 2624.00000</t>
  </si>
  <si>
    <t>"Odkaz na mn. položky pořadí 31 z části: 01 - 01.3 :" 3360.00000</t>
  </si>
  <si>
    <t>"Odkaz na mn. položky pořadí 1 z části: 01 - 01.3 :" 75.00000</t>
  </si>
  <si>
    <t>D6</t>
  </si>
  <si>
    <t>"Celkem: "A6+B6+C6</t>
  </si>
  <si>
    <t>1369316788</t>
  </si>
  <si>
    <t>C7</t>
  </si>
  <si>
    <t>"Celkem: "A7+B7</t>
  </si>
  <si>
    <t>1253434922</t>
  </si>
  <si>
    <t>"Odkaz na mn. položky pořadí 7 :" 11968.00000*0.002</t>
  </si>
  <si>
    <t>-1885852614</t>
  </si>
  <si>
    <t>D9</t>
  </si>
  <si>
    <t>"Celkem: "A9+B9+C9</t>
  </si>
  <si>
    <t>1801771201</t>
  </si>
  <si>
    <t>1548401647</t>
  </si>
  <si>
    <t>12f</t>
  </si>
  <si>
    <t>Řez stromů, keřů nebo růží průklestem stromů netrnitých, o průměru koruny přes 2 do 4 m</t>
  </si>
  <si>
    <t>1895530254</t>
  </si>
  <si>
    <t>https://podminky.urs.cz/item/CS_URS_2024_02/12f</t>
  </si>
  <si>
    <t>Poznámka k položce:_x000d_
solitérní stromy ok 6-8, 3. rok NP</t>
  </si>
  <si>
    <t>12f.1</t>
  </si>
  <si>
    <t>-876001269</t>
  </si>
  <si>
    <t>https://podminky.urs.cz/item/CS_URS_2024_02/12f.1</t>
  </si>
  <si>
    <t>Poznámka k položce:_x000d_
odrostky, 3. rok NP</t>
  </si>
  <si>
    <t>-224134751</t>
  </si>
  <si>
    <t>D14</t>
  </si>
  <si>
    <t>"Celkem: "A14+B14+C14</t>
  </si>
  <si>
    <t>1293971068</t>
  </si>
  <si>
    <t>"Odkaz na mn. položky pořadí 14 :" 6387.00000*0.1</t>
  </si>
  <si>
    <t>1944611126</t>
  </si>
  <si>
    <t xml:space="preserve">""8, 15 : </t>
  </si>
  <si>
    <t>02 - SO 02 DOČASNÁ OBSLUŽNÁ KOMUNIKACE</t>
  </si>
  <si>
    <t>005 - Dočasná obslužná komunikace</t>
  </si>
  <si>
    <t>005</t>
  </si>
  <si>
    <t>Dočasná obslužná komunikace</t>
  </si>
  <si>
    <t>121101101R00</t>
  </si>
  <si>
    <t>Sejmutí ornice strojně při souvislé ploše do 100 m2, tl. vrstvy do 200 mm</t>
  </si>
  <si>
    <t>-603197341</t>
  </si>
  <si>
    <t>https://podminky.urs.cz/item/CS_URS_2024_02/121101101R00</t>
  </si>
  <si>
    <t>Poznámka k položce:_x000d_
tl. 20cm</t>
  </si>
  <si>
    <t>167101102R00</t>
  </si>
  <si>
    <t>Nakládání, skládání a překládání neulehlého výkopku nebo sypaniny strojně nakládání, množství přes 100 m3, z hornin třídy těžitelnosti I, skupiny 1 až 3</t>
  </si>
  <si>
    <t>-1588585549</t>
  </si>
  <si>
    <t>https://podminky.urs.cz/item/CS_URS_2024_02/167101102R00</t>
  </si>
  <si>
    <t>"Odkaz na mn. položky pořadí 1 :" 225.00000</t>
  </si>
  <si>
    <t>162401102R00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</si>
  <si>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</si>
  <si>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-1996225116</t>
  </si>
  <si>
    <t>https://podminky.urs.cz/item/CS_URS_2024_02/162401102R00</t>
  </si>
  <si>
    <t>181301111R00</t>
  </si>
  <si>
    <t>Rozprostření a urovnání ornice v rovině nebo ve svahu sklonu do 1:5 strojně při souvislé ploše přes 500 m2, tl. vrstvy do 200 mm</t>
  </si>
  <si>
    <t>-807926327</t>
  </si>
  <si>
    <t>https://podminky.urs.cz/item/CS_URS_2024_02/181301111R00</t>
  </si>
  <si>
    <t>Poznámka k položce:_x000d_
rozprostření na plochách v IP1, určených pro výsadbu v tl. 10 cm</t>
  </si>
  <si>
    <t>289971212R00</t>
  </si>
  <si>
    <t>Zřízení vrstvy z geotextilie filtrační, separační, odvodňovací, ochranné, výztužné nebo protierozní v rovině nebo ve sklonu do 1:5, šířky přes 3 do 6 m</t>
  </si>
  <si>
    <t>-1424553321</t>
  </si>
  <si>
    <t>https://podminky.urs.cz/item/CS_URS_2024_02/289971212R00</t>
  </si>
  <si>
    <t>Poznámka k položce:_x000d_
š. komunikace 4m (dle PD)</t>
  </si>
  <si>
    <t>69366201R</t>
  </si>
  <si>
    <t>geotextilie netkaná separační, ochranná, filtrační, drenážní PES 200g/m2</t>
  </si>
  <si>
    <t>-286618821</t>
  </si>
  <si>
    <t>Poznámka k položce:_x000d_
rezerva 5%</t>
  </si>
  <si>
    <t>"Odkaz na mn. položky pořadí 5 :" 1126.00000*1.05</t>
  </si>
  <si>
    <t>564861111RT2</t>
  </si>
  <si>
    <t>Podklad vozovek a chodníků včetně rozprostření a úpravy ze štěrkodrti, včetně zhutnění, tloušťky přes 15 do 20 cm</t>
  </si>
  <si>
    <t>1610418291</t>
  </si>
  <si>
    <t>https://podminky.urs.cz/item/CS_URS_2024_02/564861111RT2</t>
  </si>
  <si>
    <t>"Odkaz na mn. položky pořadí 5 :" 1126.00000</t>
  </si>
  <si>
    <t>998222011R00</t>
  </si>
  <si>
    <t>Přesun hmot pro komunikace s krytem z kameniva, monolitickým betonovým nebo živičným dopravní vzdálenost do 200 m jakékoliv délky objektu</t>
  </si>
  <si>
    <t>549741172</t>
  </si>
  <si>
    <t>https://podminky.urs.cz/item/CS_URS_2024_02/998222011R00</t>
  </si>
  <si>
    <t xml:space="preserve">""5, 6, 7 : </t>
  </si>
  <si>
    <t>"Součet :" 518.23024</t>
  </si>
  <si>
    <t>998222094R00</t>
  </si>
  <si>
    <t>Přesun hmot pro komunikace s krytem z kameniva, monolitickým betonovým nebo živičným Příplatek k ceně za zvětšený přesun přes vymezenou vodorovnou dopravní vzdálenost do 5000 m</t>
  </si>
  <si>
    <t>-2124054134</t>
  </si>
  <si>
    <t>https://podminky.urs.cz/item/CS_URS_2024_02/998222094R00</t>
  </si>
  <si>
    <t>SEZNAM FIGUR</t>
  </si>
  <si>
    <t>Výměra</t>
  </si>
  <si>
    <t xml:space="preserve"> 01/ 01.1</t>
  </si>
  <si>
    <t xml:space="preserve"> 01/ 01.2</t>
  </si>
  <si>
    <t xml:space="preserve"> 01/ 01.3</t>
  </si>
  <si>
    <t>Použití figury:</t>
  </si>
  <si>
    <t xml:space="preserve"> 01/ 01.4</t>
  </si>
  <si>
    <t xml:space="preserve"> 01/ 01.5</t>
  </si>
  <si>
    <t xml:space="preserve"> 01/ 01.6</t>
  </si>
  <si>
    <t xml:space="preserve"> 01/ 01.7</t>
  </si>
  <si>
    <t xml:space="preserve"> 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</si>
</sst>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6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6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6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1101101R00" TargetMode="External" /><Relationship Id="rId2" Type="http://schemas.openxmlformats.org/officeDocument/2006/relationships/hyperlink" Target="https://podminky.urs.cz/item/CS_URS_2024_02/167101102R00" TargetMode="External" /><Relationship Id="rId3" Type="http://schemas.openxmlformats.org/officeDocument/2006/relationships/hyperlink" Target="https://podminky.urs.cz/item/CS_URS_2024_02/162401102R00" TargetMode="External" /><Relationship Id="rId4" Type="http://schemas.openxmlformats.org/officeDocument/2006/relationships/hyperlink" Target="https://podminky.urs.cz/item/CS_URS_2024_02/181301111R00" TargetMode="External" /><Relationship Id="rId5" Type="http://schemas.openxmlformats.org/officeDocument/2006/relationships/hyperlink" Target="https://podminky.urs.cz/item/CS_URS_2024_02/289971212R00" TargetMode="External" /><Relationship Id="rId6" Type="http://schemas.openxmlformats.org/officeDocument/2006/relationships/hyperlink" Target="https://podminky.urs.cz/item/CS_URS_2024_02/564861111RT2" TargetMode="External" /><Relationship Id="rId7" Type="http://schemas.openxmlformats.org/officeDocument/2006/relationships/hyperlink" Target="https://podminky.urs.cz/item/CS_URS_2024_02/998222011R00" TargetMode="External" /><Relationship Id="rId8" Type="http://schemas.openxmlformats.org/officeDocument/2006/relationships/hyperlink" Target="https://podminky.urs.cz/item/CS_URS_2024_02/998222094R00" TargetMode="External" /><Relationship Id="rId9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83403112R00" TargetMode="External" /><Relationship Id="rId2" Type="http://schemas.openxmlformats.org/officeDocument/2006/relationships/hyperlink" Target="https://podminky.urs.cz/item/CS_URS_2024_02/183403151R00" TargetMode="External" /><Relationship Id="rId3" Type="http://schemas.openxmlformats.org/officeDocument/2006/relationships/hyperlink" Target="https://podminky.urs.cz/item/CS_URS_2024_02/183403152R00" TargetMode="External" /><Relationship Id="rId4" Type="http://schemas.openxmlformats.org/officeDocument/2006/relationships/hyperlink" Target="https://podminky.urs.cz/item/CS_URS_2024_02/183403161R00" TargetMode="External" /><Relationship Id="rId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98231311R00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83101115R00" TargetMode="External" /><Relationship Id="rId2" Type="http://schemas.openxmlformats.org/officeDocument/2006/relationships/hyperlink" Target="https://podminky.urs.cz/item/CS_URS_2024_02/184102113R00" TargetMode="External" /><Relationship Id="rId3" Type="http://schemas.openxmlformats.org/officeDocument/2006/relationships/hyperlink" Target="https://podminky.urs.cz/item/CS_URS_2024_02/1848RT00" TargetMode="External" /><Relationship Id="rId4" Type="http://schemas.openxmlformats.org/officeDocument/2006/relationships/hyperlink" Target="https://podminky.urs.cz/item/CS_URS_2024_02/184202112R00" TargetMode="External" /><Relationship Id="rId5" Type="http://schemas.openxmlformats.org/officeDocument/2006/relationships/hyperlink" Target="https://podminky.urs.cz/item/CS_URS_2024_02/18410RT00" TargetMode="External" /><Relationship Id="rId6" Type="http://schemas.openxmlformats.org/officeDocument/2006/relationships/hyperlink" Target="https://podminky.urs.cz/item/CS_URS_2024_02/184921096R00" TargetMode="External" /><Relationship Id="rId7" Type="http://schemas.openxmlformats.org/officeDocument/2006/relationships/hyperlink" Target="https://podminky.urs.cz/item/CS_URS_2024_02/185804311R00" TargetMode="External" /><Relationship Id="rId8" Type="http://schemas.openxmlformats.org/officeDocument/2006/relationships/hyperlink" Target="https://podminky.urs.cz/item/CS_URS_2024_02/185851111R00" TargetMode="External" /><Relationship Id="rId9" Type="http://schemas.openxmlformats.org/officeDocument/2006/relationships/hyperlink" Target="https://podminky.urs.cz/item/CS_URS_2024_02/998231311R00" TargetMode="External" /><Relationship Id="rId10" Type="http://schemas.openxmlformats.org/officeDocument/2006/relationships/hyperlink" Target="https://podminky.urs.cz/item/CS_URS_2024_02/183101114R00" TargetMode="External" /><Relationship Id="rId11" Type="http://schemas.openxmlformats.org/officeDocument/2006/relationships/hyperlink" Target="https://podminky.urs.cz/item/CS_URS_2024_02/184102112R00" TargetMode="External" /><Relationship Id="rId12" Type="http://schemas.openxmlformats.org/officeDocument/2006/relationships/hyperlink" Target="https://podminky.urs.cz/item/CS_URS_2024_02/1848RT00" TargetMode="External" /><Relationship Id="rId13" Type="http://schemas.openxmlformats.org/officeDocument/2006/relationships/hyperlink" Target="https://podminky.urs.cz/item/CS_URS_2024_02/184808211R00" TargetMode="External" /><Relationship Id="rId14" Type="http://schemas.openxmlformats.org/officeDocument/2006/relationships/hyperlink" Target="https://podminky.urs.cz/item/CS_URS_2024_02/184202111R00" TargetMode="External" /><Relationship Id="rId15" Type="http://schemas.openxmlformats.org/officeDocument/2006/relationships/hyperlink" Target="https://podminky.urs.cz/item/CS_URS_2024_02/184921096R00" TargetMode="External" /><Relationship Id="rId16" Type="http://schemas.openxmlformats.org/officeDocument/2006/relationships/hyperlink" Target="https://podminky.urs.cz/item/CS_URS_2024_02/185804311R00" TargetMode="External" /><Relationship Id="rId17" Type="http://schemas.openxmlformats.org/officeDocument/2006/relationships/hyperlink" Target="https://podminky.urs.cz/item/CS_URS_2024_02/185851111R00" TargetMode="External" /><Relationship Id="rId18" Type="http://schemas.openxmlformats.org/officeDocument/2006/relationships/hyperlink" Target="https://podminky.urs.cz/item/CS_URS_2024_02/1848RT00.1" TargetMode="External" /><Relationship Id="rId19" Type="http://schemas.openxmlformats.org/officeDocument/2006/relationships/hyperlink" Target="https://podminky.urs.cz/item/CS_URS_2024_02/998231311R00" TargetMode="External" /><Relationship Id="rId20" Type="http://schemas.openxmlformats.org/officeDocument/2006/relationships/hyperlink" Target="https://podminky.urs.cz/item/CS_URS_2024_02/183101113R00" TargetMode="External" /><Relationship Id="rId21" Type="http://schemas.openxmlformats.org/officeDocument/2006/relationships/hyperlink" Target="https://podminky.urs.cz/item/CS_URS_2024_02/184102112R00" TargetMode="External" /><Relationship Id="rId22" Type="http://schemas.openxmlformats.org/officeDocument/2006/relationships/hyperlink" Target="https://podminky.urs.cz/item/CS_URS_2024_02/1848KT00" TargetMode="External" /><Relationship Id="rId23" Type="http://schemas.openxmlformats.org/officeDocument/2006/relationships/hyperlink" Target="https://podminky.urs.cz/item/CS_URS_2024_02/184808211R00" TargetMode="External" /><Relationship Id="rId24" Type="http://schemas.openxmlformats.org/officeDocument/2006/relationships/hyperlink" Target="https://podminky.urs.cz/item/CS_URS_2024_02/184921093R00" TargetMode="External" /><Relationship Id="rId25" Type="http://schemas.openxmlformats.org/officeDocument/2006/relationships/hyperlink" Target="https://podminky.urs.cz/item/CS_URS_2024_02/185804311R00" TargetMode="External" /><Relationship Id="rId26" Type="http://schemas.openxmlformats.org/officeDocument/2006/relationships/hyperlink" Target="https://podminky.urs.cz/item/CS_URS_2024_02/185851111R00" TargetMode="External" /><Relationship Id="rId27" Type="http://schemas.openxmlformats.org/officeDocument/2006/relationships/hyperlink" Target="https://podminky.urs.cz/item/CS_URS_2024_02/998231311R00" TargetMode="External" /><Relationship Id="rId2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83403151R00" TargetMode="External" /><Relationship Id="rId2" Type="http://schemas.openxmlformats.org/officeDocument/2006/relationships/hyperlink" Target="https://podminky.urs.cz/item/CS_URS_2024_02/183403152R00" TargetMode="External" /><Relationship Id="rId3" Type="http://schemas.openxmlformats.org/officeDocument/2006/relationships/hyperlink" Target="https://podminky.urs.cz/item/CS_URS_2024_02/180401211R00" TargetMode="External" /><Relationship Id="rId4" Type="http://schemas.openxmlformats.org/officeDocument/2006/relationships/hyperlink" Target="https://podminky.urs.cz/item/CS_URS_2024_02/183403152R00.1" TargetMode="External" /><Relationship Id="rId5" Type="http://schemas.openxmlformats.org/officeDocument/2006/relationships/hyperlink" Target="https://podminky.urs.cz/item/CS_URS_2024_02/183403161R00" TargetMode="External" /><Relationship Id="rId6" Type="http://schemas.openxmlformats.org/officeDocument/2006/relationships/hyperlink" Target="https://podminky.urs.cz/item/CS_URS_2024_02/111104311R00" TargetMode="External" /><Relationship Id="rId7" Type="http://schemas.openxmlformats.org/officeDocument/2006/relationships/hyperlink" Target="https://podminky.urs.cz/item/CS_URS_2024_02/998231311R00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04311R00" TargetMode="External" /><Relationship Id="rId2" Type="http://schemas.openxmlformats.org/officeDocument/2006/relationships/hyperlink" Target="https://podminky.urs.cz/item/CS_URS_2024_02/185804514R00" TargetMode="External" /><Relationship Id="rId3" Type="http://schemas.openxmlformats.org/officeDocument/2006/relationships/hyperlink" Target="https://podminky.urs.cz/item/CS_URS_2024_02/185804513R00" TargetMode="External" /><Relationship Id="rId4" Type="http://schemas.openxmlformats.org/officeDocument/2006/relationships/hyperlink" Target="https://podminky.urs.cz/item/CS_URS_2024_02/184808211R00" TargetMode="External" /><Relationship Id="rId5" Type="http://schemas.openxmlformats.org/officeDocument/2006/relationships/hyperlink" Target="https://podminky.urs.cz/item/CS_URS_2024_02/185804311R00" TargetMode="External" /><Relationship Id="rId6" Type="http://schemas.openxmlformats.org/officeDocument/2006/relationships/hyperlink" Target="https://podminky.urs.cz/item/CS_URS_2024_02/184921093R00" TargetMode="External" /><Relationship Id="rId7" Type="http://schemas.openxmlformats.org/officeDocument/2006/relationships/hyperlink" Target="https://podminky.urs.cz/item/CS_URS_2024_02/998231311R00" TargetMode="External" /><Relationship Id="rId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04311R00" TargetMode="External" /><Relationship Id="rId2" Type="http://schemas.openxmlformats.org/officeDocument/2006/relationships/hyperlink" Target="https://podminky.urs.cz/item/CS_URS_2024_02/185804514R00" TargetMode="External" /><Relationship Id="rId3" Type="http://schemas.openxmlformats.org/officeDocument/2006/relationships/hyperlink" Target="https://podminky.urs.cz/item/CS_URS_2024_02/185804513R00" TargetMode="External" /><Relationship Id="rId4" Type="http://schemas.openxmlformats.org/officeDocument/2006/relationships/hyperlink" Target="https://podminky.urs.cz/item/CS_URS_2024_02/184808211R00" TargetMode="External" /><Relationship Id="rId5" Type="http://schemas.openxmlformats.org/officeDocument/2006/relationships/hyperlink" Target="https://podminky.urs.cz/item/CS_URS_2024_02/185804311R00" TargetMode="External" /><Relationship Id="rId6" Type="http://schemas.openxmlformats.org/officeDocument/2006/relationships/hyperlink" Target="https://podminky.urs.cz/item/CS_URS_2024_02/184921093R00" TargetMode="External" /><Relationship Id="rId7" Type="http://schemas.openxmlformats.org/officeDocument/2006/relationships/hyperlink" Target="https://podminky.urs.cz/item/CS_URS_2024_02/998231311R00" TargetMode="External" /><Relationship Id="rId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04311R00" TargetMode="External" /><Relationship Id="rId2" Type="http://schemas.openxmlformats.org/officeDocument/2006/relationships/hyperlink" Target="https://podminky.urs.cz/item/CS_URS_2024_02/185804514R00" TargetMode="External" /><Relationship Id="rId3" Type="http://schemas.openxmlformats.org/officeDocument/2006/relationships/hyperlink" Target="https://podminky.urs.cz/item/CS_URS_2024_02/185804513R00" TargetMode="External" /><Relationship Id="rId4" Type="http://schemas.openxmlformats.org/officeDocument/2006/relationships/hyperlink" Target="https://podminky.urs.cz/item/CS_URS_2024_02/184808211R00" TargetMode="External" /><Relationship Id="rId5" Type="http://schemas.openxmlformats.org/officeDocument/2006/relationships/hyperlink" Target="https://podminky.urs.cz/item/CS_URS_2024_02/185804311R00" TargetMode="External" /><Relationship Id="rId6" Type="http://schemas.openxmlformats.org/officeDocument/2006/relationships/hyperlink" Target="https://podminky.urs.cz/item/CS_URS_2024_02/12f" TargetMode="External" /><Relationship Id="rId7" Type="http://schemas.openxmlformats.org/officeDocument/2006/relationships/hyperlink" Target="https://podminky.urs.cz/item/CS_URS_2024_02/12f.1" TargetMode="External" /><Relationship Id="rId8" Type="http://schemas.openxmlformats.org/officeDocument/2006/relationships/hyperlink" Target="https://podminky.urs.cz/item/CS_URS_2024_02/184921093R00" TargetMode="External" /><Relationship Id="rId9" Type="http://schemas.openxmlformats.org/officeDocument/2006/relationships/hyperlink" Target="https://podminky.urs.cz/item/CS_URS_2024_02/998231311R00" TargetMode="External" /><Relationship Id="rId10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02-0292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Interakční prvky - IP1 v k.ú. Zahnašovice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15. 7. 2024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ROUND(AG95+AG96+AG104,2)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ROUND(AS95+AS96+AS104,2)</f>
        <v>0</v>
      </c>
      <c r="AT94" s="112">
        <f>ROUND(SUM(AV94:AW94),2)</f>
        <v>0</v>
      </c>
      <c r="AU94" s="113">
        <f>ROUND(AU95+AU96+AU104,5)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ROUND(AZ95+AZ96+AZ104,2)</f>
        <v>0</v>
      </c>
      <c r="BA94" s="112">
        <f>ROUND(BA95+BA96+BA104,2)</f>
        <v>0</v>
      </c>
      <c r="BB94" s="112">
        <f>ROUND(BB95+BB96+BB104,2)</f>
        <v>0</v>
      </c>
      <c r="BC94" s="112">
        <f>ROUND(BC95+BC96+BC104,2)</f>
        <v>0</v>
      </c>
      <c r="BD94" s="114">
        <f>ROUND(BD95+BD96+BD104,2)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'00 - VRN'!J30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'00 - VRN'!P117</f>
        <v>0</v>
      </c>
      <c r="AV95" s="126">
        <f>'00 - VRN'!J33</f>
        <v>0</v>
      </c>
      <c r="AW95" s="126">
        <f>'00 - VRN'!J34</f>
        <v>0</v>
      </c>
      <c r="AX95" s="126">
        <f>'00 - VRN'!J35</f>
        <v>0</v>
      </c>
      <c r="AY95" s="126">
        <f>'00 - VRN'!J36</f>
        <v>0</v>
      </c>
      <c r="AZ95" s="126">
        <f>'00 - VRN'!F33</f>
        <v>0</v>
      </c>
      <c r="BA95" s="126">
        <f>'00 - VRN'!F34</f>
        <v>0</v>
      </c>
      <c r="BB95" s="126">
        <f>'00 - VRN'!F35</f>
        <v>0</v>
      </c>
      <c r="BC95" s="126">
        <f>'00 - VRN'!F36</f>
        <v>0</v>
      </c>
      <c r="BD95" s="128">
        <f>'00 - VRN'!F37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7" customFormat="1" ht="16.5" customHeight="1">
      <c r="A96" s="7"/>
      <c r="B96" s="118"/>
      <c r="C96" s="119"/>
      <c r="D96" s="120" t="s">
        <v>84</v>
      </c>
      <c r="E96" s="120"/>
      <c r="F96" s="120"/>
      <c r="G96" s="120"/>
      <c r="H96" s="120"/>
      <c r="I96" s="121"/>
      <c r="J96" s="120" t="s">
        <v>85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30">
        <f>ROUND(SUM(AG97:AG103),2)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80</v>
      </c>
      <c r="AR96" s="124"/>
      <c r="AS96" s="125">
        <f>ROUND(SUM(AS97:AS103),2)</f>
        <v>0</v>
      </c>
      <c r="AT96" s="126">
        <f>ROUND(SUM(AV96:AW96),2)</f>
        <v>0</v>
      </c>
      <c r="AU96" s="127">
        <f>ROUND(SUM(AU97:AU103),5)</f>
        <v>0</v>
      </c>
      <c r="AV96" s="126">
        <f>ROUND(AZ96*L29,2)</f>
        <v>0</v>
      </c>
      <c r="AW96" s="126">
        <f>ROUND(BA96*L30,2)</f>
        <v>0</v>
      </c>
      <c r="AX96" s="126">
        <f>ROUND(BB96*L29,2)</f>
        <v>0</v>
      </c>
      <c r="AY96" s="126">
        <f>ROUND(BC96*L30,2)</f>
        <v>0</v>
      </c>
      <c r="AZ96" s="126">
        <f>ROUND(SUM(AZ97:AZ103),2)</f>
        <v>0</v>
      </c>
      <c r="BA96" s="126">
        <f>ROUND(SUM(BA97:BA103),2)</f>
        <v>0</v>
      </c>
      <c r="BB96" s="126">
        <f>ROUND(SUM(BB97:BB103),2)</f>
        <v>0</v>
      </c>
      <c r="BC96" s="126">
        <f>ROUND(SUM(BC97:BC103),2)</f>
        <v>0</v>
      </c>
      <c r="BD96" s="128">
        <f>ROUND(SUM(BD97:BD103),2)</f>
        <v>0</v>
      </c>
      <c r="BE96" s="7"/>
      <c r="BS96" s="129" t="s">
        <v>72</v>
      </c>
      <c r="BT96" s="129" t="s">
        <v>81</v>
      </c>
      <c r="BU96" s="129" t="s">
        <v>74</v>
      </c>
      <c r="BV96" s="129" t="s">
        <v>75</v>
      </c>
      <c r="BW96" s="129" t="s">
        <v>86</v>
      </c>
      <c r="BX96" s="129" t="s">
        <v>5</v>
      </c>
      <c r="CL96" s="129" t="s">
        <v>1</v>
      </c>
      <c r="CM96" s="129" t="s">
        <v>83</v>
      </c>
    </row>
    <row r="97" s="4" customFormat="1" ht="16.5" customHeight="1">
      <c r="A97" s="117" t="s">
        <v>77</v>
      </c>
      <c r="B97" s="68"/>
      <c r="C97" s="131"/>
      <c r="D97" s="131"/>
      <c r="E97" s="132" t="s">
        <v>87</v>
      </c>
      <c r="F97" s="132"/>
      <c r="G97" s="132"/>
      <c r="H97" s="132"/>
      <c r="I97" s="132"/>
      <c r="J97" s="131"/>
      <c r="K97" s="132" t="s">
        <v>88</v>
      </c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3">
        <f>'01.1 - PŘÍPRAVA PŮDY'!J32</f>
        <v>0</v>
      </c>
      <c r="AH97" s="131"/>
      <c r="AI97" s="131"/>
      <c r="AJ97" s="131"/>
      <c r="AK97" s="131"/>
      <c r="AL97" s="131"/>
      <c r="AM97" s="131"/>
      <c r="AN97" s="133">
        <f>SUM(AG97,AT97)</f>
        <v>0</v>
      </c>
      <c r="AO97" s="131"/>
      <c r="AP97" s="131"/>
      <c r="AQ97" s="134" t="s">
        <v>89</v>
      </c>
      <c r="AR97" s="70"/>
      <c r="AS97" s="135">
        <v>0</v>
      </c>
      <c r="AT97" s="136">
        <f>ROUND(SUM(AV97:AW97),2)</f>
        <v>0</v>
      </c>
      <c r="AU97" s="137">
        <f>'01.1 - PŘÍPRAVA PŮDY'!P121</f>
        <v>0</v>
      </c>
      <c r="AV97" s="136">
        <f>'01.1 - PŘÍPRAVA PŮDY'!J35</f>
        <v>0</v>
      </c>
      <c r="AW97" s="136">
        <f>'01.1 - PŘÍPRAVA PŮDY'!J36</f>
        <v>0</v>
      </c>
      <c r="AX97" s="136">
        <f>'01.1 - PŘÍPRAVA PŮDY'!J37</f>
        <v>0</v>
      </c>
      <c r="AY97" s="136">
        <f>'01.1 - PŘÍPRAVA PŮDY'!J38</f>
        <v>0</v>
      </c>
      <c r="AZ97" s="136">
        <f>'01.1 - PŘÍPRAVA PŮDY'!F35</f>
        <v>0</v>
      </c>
      <c r="BA97" s="136">
        <f>'01.1 - PŘÍPRAVA PŮDY'!F36</f>
        <v>0</v>
      </c>
      <c r="BB97" s="136">
        <f>'01.1 - PŘÍPRAVA PŮDY'!F37</f>
        <v>0</v>
      </c>
      <c r="BC97" s="136">
        <f>'01.1 - PŘÍPRAVA PŮDY'!F38</f>
        <v>0</v>
      </c>
      <c r="BD97" s="138">
        <f>'01.1 - PŘÍPRAVA PŮDY'!F39</f>
        <v>0</v>
      </c>
      <c r="BE97" s="4"/>
      <c r="BT97" s="139" t="s">
        <v>90</v>
      </c>
      <c r="BV97" s="139" t="s">
        <v>75</v>
      </c>
      <c r="BW97" s="139" t="s">
        <v>91</v>
      </c>
      <c r="BX97" s="139" t="s">
        <v>86</v>
      </c>
      <c r="CL97" s="139" t="s">
        <v>1</v>
      </c>
    </row>
    <row r="98" s="4" customFormat="1" ht="16.5" customHeight="1">
      <c r="A98" s="117" t="s">
        <v>77</v>
      </c>
      <c r="B98" s="68"/>
      <c r="C98" s="131"/>
      <c r="D98" s="131"/>
      <c r="E98" s="132" t="s">
        <v>92</v>
      </c>
      <c r="F98" s="132"/>
      <c r="G98" s="132"/>
      <c r="H98" s="132"/>
      <c r="I98" s="132"/>
      <c r="J98" s="131"/>
      <c r="K98" s="132" t="s">
        <v>93</v>
      </c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3">
        <f>'01.2 - ZHOTOVENÍ OPLOCENEK'!J32</f>
        <v>0</v>
      </c>
      <c r="AH98" s="131"/>
      <c r="AI98" s="131"/>
      <c r="AJ98" s="131"/>
      <c r="AK98" s="131"/>
      <c r="AL98" s="131"/>
      <c r="AM98" s="131"/>
      <c r="AN98" s="133">
        <f>SUM(AG98,AT98)</f>
        <v>0</v>
      </c>
      <c r="AO98" s="131"/>
      <c r="AP98" s="131"/>
      <c r="AQ98" s="134" t="s">
        <v>89</v>
      </c>
      <c r="AR98" s="70"/>
      <c r="AS98" s="135">
        <v>0</v>
      </c>
      <c r="AT98" s="136">
        <f>ROUND(SUM(AV98:AW98),2)</f>
        <v>0</v>
      </c>
      <c r="AU98" s="137">
        <f>'01.2 - ZHOTOVENÍ OPLOCENEK'!P121</f>
        <v>0</v>
      </c>
      <c r="AV98" s="136">
        <f>'01.2 - ZHOTOVENÍ OPLOCENEK'!J35</f>
        <v>0</v>
      </c>
      <c r="AW98" s="136">
        <f>'01.2 - ZHOTOVENÍ OPLOCENEK'!J36</f>
        <v>0</v>
      </c>
      <c r="AX98" s="136">
        <f>'01.2 - ZHOTOVENÍ OPLOCENEK'!J37</f>
        <v>0</v>
      </c>
      <c r="AY98" s="136">
        <f>'01.2 - ZHOTOVENÍ OPLOCENEK'!J38</f>
        <v>0</v>
      </c>
      <c r="AZ98" s="136">
        <f>'01.2 - ZHOTOVENÍ OPLOCENEK'!F35</f>
        <v>0</v>
      </c>
      <c r="BA98" s="136">
        <f>'01.2 - ZHOTOVENÍ OPLOCENEK'!F36</f>
        <v>0</v>
      </c>
      <c r="BB98" s="136">
        <f>'01.2 - ZHOTOVENÍ OPLOCENEK'!F37</f>
        <v>0</v>
      </c>
      <c r="BC98" s="136">
        <f>'01.2 - ZHOTOVENÍ OPLOCENEK'!F38</f>
        <v>0</v>
      </c>
      <c r="BD98" s="138">
        <f>'01.2 - ZHOTOVENÍ OPLOCENEK'!F39</f>
        <v>0</v>
      </c>
      <c r="BE98" s="4"/>
      <c r="BT98" s="139" t="s">
        <v>90</v>
      </c>
      <c r="BV98" s="139" t="s">
        <v>75</v>
      </c>
      <c r="BW98" s="139" t="s">
        <v>94</v>
      </c>
      <c r="BX98" s="139" t="s">
        <v>86</v>
      </c>
      <c r="CL98" s="139" t="s">
        <v>1</v>
      </c>
    </row>
    <row r="99" s="4" customFormat="1" ht="16.5" customHeight="1">
      <c r="A99" s="117" t="s">
        <v>77</v>
      </c>
      <c r="B99" s="68"/>
      <c r="C99" s="131"/>
      <c r="D99" s="131"/>
      <c r="E99" s="132" t="s">
        <v>95</v>
      </c>
      <c r="F99" s="132"/>
      <c r="G99" s="132"/>
      <c r="H99" s="132"/>
      <c r="I99" s="132"/>
      <c r="J99" s="131"/>
      <c r="K99" s="132" t="s">
        <v>96</v>
      </c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3">
        <f>'01.3 - VÝSADBA DŘEVIN'!J32</f>
        <v>0</v>
      </c>
      <c r="AH99" s="131"/>
      <c r="AI99" s="131"/>
      <c r="AJ99" s="131"/>
      <c r="AK99" s="131"/>
      <c r="AL99" s="131"/>
      <c r="AM99" s="131"/>
      <c r="AN99" s="133">
        <f>SUM(AG99,AT99)</f>
        <v>0</v>
      </c>
      <c r="AO99" s="131"/>
      <c r="AP99" s="131"/>
      <c r="AQ99" s="134" t="s">
        <v>89</v>
      </c>
      <c r="AR99" s="70"/>
      <c r="AS99" s="135">
        <v>0</v>
      </c>
      <c r="AT99" s="136">
        <f>ROUND(SUM(AV99:AW99),2)</f>
        <v>0</v>
      </c>
      <c r="AU99" s="137">
        <f>'01.3 - VÝSADBA DŘEVIN'!P123</f>
        <v>0</v>
      </c>
      <c r="AV99" s="136">
        <f>'01.3 - VÝSADBA DŘEVIN'!J35</f>
        <v>0</v>
      </c>
      <c r="AW99" s="136">
        <f>'01.3 - VÝSADBA DŘEVIN'!J36</f>
        <v>0</v>
      </c>
      <c r="AX99" s="136">
        <f>'01.3 - VÝSADBA DŘEVIN'!J37</f>
        <v>0</v>
      </c>
      <c r="AY99" s="136">
        <f>'01.3 - VÝSADBA DŘEVIN'!J38</f>
        <v>0</v>
      </c>
      <c r="AZ99" s="136">
        <f>'01.3 - VÝSADBA DŘEVIN'!F35</f>
        <v>0</v>
      </c>
      <c r="BA99" s="136">
        <f>'01.3 - VÝSADBA DŘEVIN'!F36</f>
        <v>0</v>
      </c>
      <c r="BB99" s="136">
        <f>'01.3 - VÝSADBA DŘEVIN'!F37</f>
        <v>0</v>
      </c>
      <c r="BC99" s="136">
        <f>'01.3 - VÝSADBA DŘEVIN'!F38</f>
        <v>0</v>
      </c>
      <c r="BD99" s="138">
        <f>'01.3 - VÝSADBA DŘEVIN'!F39</f>
        <v>0</v>
      </c>
      <c r="BE99" s="4"/>
      <c r="BT99" s="139" t="s">
        <v>90</v>
      </c>
      <c r="BV99" s="139" t="s">
        <v>75</v>
      </c>
      <c r="BW99" s="139" t="s">
        <v>97</v>
      </c>
      <c r="BX99" s="139" t="s">
        <v>86</v>
      </c>
      <c r="CL99" s="139" t="s">
        <v>1</v>
      </c>
    </row>
    <row r="100" s="4" customFormat="1" ht="16.5" customHeight="1">
      <c r="A100" s="117" t="s">
        <v>77</v>
      </c>
      <c r="B100" s="68"/>
      <c r="C100" s="131"/>
      <c r="D100" s="131"/>
      <c r="E100" s="132" t="s">
        <v>98</v>
      </c>
      <c r="F100" s="132"/>
      <c r="G100" s="132"/>
      <c r="H100" s="132"/>
      <c r="I100" s="132"/>
      <c r="J100" s="131"/>
      <c r="K100" s="132" t="s">
        <v>99</v>
      </c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3">
        <f>'01.4 - ZALOŽENÍ LUČNÍHO T...'!J32</f>
        <v>0</v>
      </c>
      <c r="AH100" s="131"/>
      <c r="AI100" s="131"/>
      <c r="AJ100" s="131"/>
      <c r="AK100" s="131"/>
      <c r="AL100" s="131"/>
      <c r="AM100" s="131"/>
      <c r="AN100" s="133">
        <f>SUM(AG100,AT100)</f>
        <v>0</v>
      </c>
      <c r="AO100" s="131"/>
      <c r="AP100" s="131"/>
      <c r="AQ100" s="134" t="s">
        <v>89</v>
      </c>
      <c r="AR100" s="70"/>
      <c r="AS100" s="135">
        <v>0</v>
      </c>
      <c r="AT100" s="136">
        <f>ROUND(SUM(AV100:AW100),2)</f>
        <v>0</v>
      </c>
      <c r="AU100" s="137">
        <f>'01.4 - ZALOŽENÍ LUČNÍHO T...'!P121</f>
        <v>0</v>
      </c>
      <c r="AV100" s="136">
        <f>'01.4 - ZALOŽENÍ LUČNÍHO T...'!J35</f>
        <v>0</v>
      </c>
      <c r="AW100" s="136">
        <f>'01.4 - ZALOŽENÍ LUČNÍHO T...'!J36</f>
        <v>0</v>
      </c>
      <c r="AX100" s="136">
        <f>'01.4 - ZALOŽENÍ LUČNÍHO T...'!J37</f>
        <v>0</v>
      </c>
      <c r="AY100" s="136">
        <f>'01.4 - ZALOŽENÍ LUČNÍHO T...'!J38</f>
        <v>0</v>
      </c>
      <c r="AZ100" s="136">
        <f>'01.4 - ZALOŽENÍ LUČNÍHO T...'!F35</f>
        <v>0</v>
      </c>
      <c r="BA100" s="136">
        <f>'01.4 - ZALOŽENÍ LUČNÍHO T...'!F36</f>
        <v>0</v>
      </c>
      <c r="BB100" s="136">
        <f>'01.4 - ZALOŽENÍ LUČNÍHO T...'!F37</f>
        <v>0</v>
      </c>
      <c r="BC100" s="136">
        <f>'01.4 - ZALOŽENÍ LUČNÍHO T...'!F38</f>
        <v>0</v>
      </c>
      <c r="BD100" s="138">
        <f>'01.4 - ZALOŽENÍ LUČNÍHO T...'!F39</f>
        <v>0</v>
      </c>
      <c r="BE100" s="4"/>
      <c r="BT100" s="139" t="s">
        <v>90</v>
      </c>
      <c r="BV100" s="139" t="s">
        <v>75</v>
      </c>
      <c r="BW100" s="139" t="s">
        <v>100</v>
      </c>
      <c r="BX100" s="139" t="s">
        <v>86</v>
      </c>
      <c r="CL100" s="139" t="s">
        <v>1</v>
      </c>
    </row>
    <row r="101" s="4" customFormat="1" ht="16.5" customHeight="1">
      <c r="A101" s="117" t="s">
        <v>77</v>
      </c>
      <c r="B101" s="68"/>
      <c r="C101" s="131"/>
      <c r="D101" s="131"/>
      <c r="E101" s="132" t="s">
        <v>101</v>
      </c>
      <c r="F101" s="132"/>
      <c r="G101" s="132"/>
      <c r="H101" s="132"/>
      <c r="I101" s="132"/>
      <c r="J101" s="131"/>
      <c r="K101" s="132" t="s">
        <v>102</v>
      </c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3">
        <f>'01.5 - Následná péče 1. rok'!J32</f>
        <v>0</v>
      </c>
      <c r="AH101" s="131"/>
      <c r="AI101" s="131"/>
      <c r="AJ101" s="131"/>
      <c r="AK101" s="131"/>
      <c r="AL101" s="131"/>
      <c r="AM101" s="131"/>
      <c r="AN101" s="133">
        <f>SUM(AG101,AT101)</f>
        <v>0</v>
      </c>
      <c r="AO101" s="131"/>
      <c r="AP101" s="131"/>
      <c r="AQ101" s="134" t="s">
        <v>89</v>
      </c>
      <c r="AR101" s="70"/>
      <c r="AS101" s="135">
        <v>0</v>
      </c>
      <c r="AT101" s="136">
        <f>ROUND(SUM(AV101:AW101),2)</f>
        <v>0</v>
      </c>
      <c r="AU101" s="137">
        <f>'01.5 - Následná péče 1. rok'!P121</f>
        <v>0</v>
      </c>
      <c r="AV101" s="136">
        <f>'01.5 - Následná péče 1. rok'!J35</f>
        <v>0</v>
      </c>
      <c r="AW101" s="136">
        <f>'01.5 - Následná péče 1. rok'!J36</f>
        <v>0</v>
      </c>
      <c r="AX101" s="136">
        <f>'01.5 - Následná péče 1. rok'!J37</f>
        <v>0</v>
      </c>
      <c r="AY101" s="136">
        <f>'01.5 - Následná péče 1. rok'!J38</f>
        <v>0</v>
      </c>
      <c r="AZ101" s="136">
        <f>'01.5 - Následná péče 1. rok'!F35</f>
        <v>0</v>
      </c>
      <c r="BA101" s="136">
        <f>'01.5 - Následná péče 1. rok'!F36</f>
        <v>0</v>
      </c>
      <c r="BB101" s="136">
        <f>'01.5 - Následná péče 1. rok'!F37</f>
        <v>0</v>
      </c>
      <c r="BC101" s="136">
        <f>'01.5 - Následná péče 1. rok'!F38</f>
        <v>0</v>
      </c>
      <c r="BD101" s="138">
        <f>'01.5 - Následná péče 1. rok'!F39</f>
        <v>0</v>
      </c>
      <c r="BE101" s="4"/>
      <c r="BT101" s="139" t="s">
        <v>90</v>
      </c>
      <c r="BV101" s="139" t="s">
        <v>75</v>
      </c>
      <c r="BW101" s="139" t="s">
        <v>103</v>
      </c>
      <c r="BX101" s="139" t="s">
        <v>86</v>
      </c>
      <c r="CL101" s="139" t="s">
        <v>1</v>
      </c>
    </row>
    <row r="102" s="4" customFormat="1" ht="16.5" customHeight="1">
      <c r="A102" s="117" t="s">
        <v>77</v>
      </c>
      <c r="B102" s="68"/>
      <c r="C102" s="131"/>
      <c r="D102" s="131"/>
      <c r="E102" s="132" t="s">
        <v>104</v>
      </c>
      <c r="F102" s="132"/>
      <c r="G102" s="132"/>
      <c r="H102" s="132"/>
      <c r="I102" s="132"/>
      <c r="J102" s="131"/>
      <c r="K102" s="132" t="s">
        <v>105</v>
      </c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3">
        <f>'01.6 - Následná péče 2. rok'!J32</f>
        <v>0</v>
      </c>
      <c r="AH102" s="131"/>
      <c r="AI102" s="131"/>
      <c r="AJ102" s="131"/>
      <c r="AK102" s="131"/>
      <c r="AL102" s="131"/>
      <c r="AM102" s="131"/>
      <c r="AN102" s="133">
        <f>SUM(AG102,AT102)</f>
        <v>0</v>
      </c>
      <c r="AO102" s="131"/>
      <c r="AP102" s="131"/>
      <c r="AQ102" s="134" t="s">
        <v>89</v>
      </c>
      <c r="AR102" s="70"/>
      <c r="AS102" s="135">
        <v>0</v>
      </c>
      <c r="AT102" s="136">
        <f>ROUND(SUM(AV102:AW102),2)</f>
        <v>0</v>
      </c>
      <c r="AU102" s="137">
        <f>'01.6 - Následná péče 2. rok'!P121</f>
        <v>0</v>
      </c>
      <c r="AV102" s="136">
        <f>'01.6 - Následná péče 2. rok'!J35</f>
        <v>0</v>
      </c>
      <c r="AW102" s="136">
        <f>'01.6 - Následná péče 2. rok'!J36</f>
        <v>0</v>
      </c>
      <c r="AX102" s="136">
        <f>'01.6 - Následná péče 2. rok'!J37</f>
        <v>0</v>
      </c>
      <c r="AY102" s="136">
        <f>'01.6 - Následná péče 2. rok'!J38</f>
        <v>0</v>
      </c>
      <c r="AZ102" s="136">
        <f>'01.6 - Následná péče 2. rok'!F35</f>
        <v>0</v>
      </c>
      <c r="BA102" s="136">
        <f>'01.6 - Následná péče 2. rok'!F36</f>
        <v>0</v>
      </c>
      <c r="BB102" s="136">
        <f>'01.6 - Následná péče 2. rok'!F37</f>
        <v>0</v>
      </c>
      <c r="BC102" s="136">
        <f>'01.6 - Následná péče 2. rok'!F38</f>
        <v>0</v>
      </c>
      <c r="BD102" s="138">
        <f>'01.6 - Následná péče 2. rok'!F39</f>
        <v>0</v>
      </c>
      <c r="BE102" s="4"/>
      <c r="BT102" s="139" t="s">
        <v>90</v>
      </c>
      <c r="BV102" s="139" t="s">
        <v>75</v>
      </c>
      <c r="BW102" s="139" t="s">
        <v>106</v>
      </c>
      <c r="BX102" s="139" t="s">
        <v>86</v>
      </c>
      <c r="CL102" s="139" t="s">
        <v>1</v>
      </c>
    </row>
    <row r="103" s="4" customFormat="1" ht="16.5" customHeight="1">
      <c r="A103" s="117" t="s">
        <v>77</v>
      </c>
      <c r="B103" s="68"/>
      <c r="C103" s="131"/>
      <c r="D103" s="131"/>
      <c r="E103" s="132" t="s">
        <v>107</v>
      </c>
      <c r="F103" s="132"/>
      <c r="G103" s="132"/>
      <c r="H103" s="132"/>
      <c r="I103" s="132"/>
      <c r="J103" s="131"/>
      <c r="K103" s="132" t="s">
        <v>108</v>
      </c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3">
        <f>'01.7 - Následná péče 3. rok'!J32</f>
        <v>0</v>
      </c>
      <c r="AH103" s="131"/>
      <c r="AI103" s="131"/>
      <c r="AJ103" s="131"/>
      <c r="AK103" s="131"/>
      <c r="AL103" s="131"/>
      <c r="AM103" s="131"/>
      <c r="AN103" s="133">
        <f>SUM(AG103,AT103)</f>
        <v>0</v>
      </c>
      <c r="AO103" s="131"/>
      <c r="AP103" s="131"/>
      <c r="AQ103" s="134" t="s">
        <v>89</v>
      </c>
      <c r="AR103" s="70"/>
      <c r="AS103" s="135">
        <v>0</v>
      </c>
      <c r="AT103" s="136">
        <f>ROUND(SUM(AV103:AW103),2)</f>
        <v>0</v>
      </c>
      <c r="AU103" s="137">
        <f>'01.7 - Následná péče 3. rok'!P121</f>
        <v>0</v>
      </c>
      <c r="AV103" s="136">
        <f>'01.7 - Následná péče 3. rok'!J35</f>
        <v>0</v>
      </c>
      <c r="AW103" s="136">
        <f>'01.7 - Následná péče 3. rok'!J36</f>
        <v>0</v>
      </c>
      <c r="AX103" s="136">
        <f>'01.7 - Následná péče 3. rok'!J37</f>
        <v>0</v>
      </c>
      <c r="AY103" s="136">
        <f>'01.7 - Následná péče 3. rok'!J38</f>
        <v>0</v>
      </c>
      <c r="AZ103" s="136">
        <f>'01.7 - Následná péče 3. rok'!F35</f>
        <v>0</v>
      </c>
      <c r="BA103" s="136">
        <f>'01.7 - Následná péče 3. rok'!F36</f>
        <v>0</v>
      </c>
      <c r="BB103" s="136">
        <f>'01.7 - Následná péče 3. rok'!F37</f>
        <v>0</v>
      </c>
      <c r="BC103" s="136">
        <f>'01.7 - Následná péče 3. rok'!F38</f>
        <v>0</v>
      </c>
      <c r="BD103" s="138">
        <f>'01.7 - Následná péče 3. rok'!F39</f>
        <v>0</v>
      </c>
      <c r="BE103" s="4"/>
      <c r="BT103" s="139" t="s">
        <v>90</v>
      </c>
      <c r="BV103" s="139" t="s">
        <v>75</v>
      </c>
      <c r="BW103" s="139" t="s">
        <v>109</v>
      </c>
      <c r="BX103" s="139" t="s">
        <v>86</v>
      </c>
      <c r="CL103" s="139" t="s">
        <v>1</v>
      </c>
    </row>
    <row r="104" s="7" customFormat="1" ht="24.75" customHeight="1">
      <c r="A104" s="117" t="s">
        <v>77</v>
      </c>
      <c r="B104" s="118"/>
      <c r="C104" s="119"/>
      <c r="D104" s="120" t="s">
        <v>110</v>
      </c>
      <c r="E104" s="120"/>
      <c r="F104" s="120"/>
      <c r="G104" s="120"/>
      <c r="H104" s="120"/>
      <c r="I104" s="121"/>
      <c r="J104" s="120" t="s">
        <v>111</v>
      </c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2">
        <f>'02 - SO 02 DOČASNÁ OBSLUŽ...'!J30</f>
        <v>0</v>
      </c>
      <c r="AH104" s="121"/>
      <c r="AI104" s="121"/>
      <c r="AJ104" s="121"/>
      <c r="AK104" s="121"/>
      <c r="AL104" s="121"/>
      <c r="AM104" s="121"/>
      <c r="AN104" s="122">
        <f>SUM(AG104,AT104)</f>
        <v>0</v>
      </c>
      <c r="AO104" s="121"/>
      <c r="AP104" s="121"/>
      <c r="AQ104" s="123" t="s">
        <v>80</v>
      </c>
      <c r="AR104" s="124"/>
      <c r="AS104" s="140">
        <v>0</v>
      </c>
      <c r="AT104" s="141">
        <f>ROUND(SUM(AV104:AW104),2)</f>
        <v>0</v>
      </c>
      <c r="AU104" s="142">
        <f>'02 - SO 02 DOČASNÁ OBSLUŽ...'!P117</f>
        <v>0</v>
      </c>
      <c r="AV104" s="141">
        <f>'02 - SO 02 DOČASNÁ OBSLUŽ...'!J33</f>
        <v>0</v>
      </c>
      <c r="AW104" s="141">
        <f>'02 - SO 02 DOČASNÁ OBSLUŽ...'!J34</f>
        <v>0</v>
      </c>
      <c r="AX104" s="141">
        <f>'02 - SO 02 DOČASNÁ OBSLUŽ...'!J35</f>
        <v>0</v>
      </c>
      <c r="AY104" s="141">
        <f>'02 - SO 02 DOČASNÁ OBSLUŽ...'!J36</f>
        <v>0</v>
      </c>
      <c r="AZ104" s="141">
        <f>'02 - SO 02 DOČASNÁ OBSLUŽ...'!F33</f>
        <v>0</v>
      </c>
      <c r="BA104" s="141">
        <f>'02 - SO 02 DOČASNÁ OBSLUŽ...'!F34</f>
        <v>0</v>
      </c>
      <c r="BB104" s="141">
        <f>'02 - SO 02 DOČASNÁ OBSLUŽ...'!F35</f>
        <v>0</v>
      </c>
      <c r="BC104" s="141">
        <f>'02 - SO 02 DOČASNÁ OBSLUŽ...'!F36</f>
        <v>0</v>
      </c>
      <c r="BD104" s="143">
        <f>'02 - SO 02 DOČASNÁ OBSLUŽ...'!F37</f>
        <v>0</v>
      </c>
      <c r="BE104" s="7"/>
      <c r="BT104" s="129" t="s">
        <v>81</v>
      </c>
      <c r="BV104" s="129" t="s">
        <v>75</v>
      </c>
      <c r="BW104" s="129" t="s">
        <v>112</v>
      </c>
      <c r="BX104" s="129" t="s">
        <v>5</v>
      </c>
      <c r="CL104" s="129" t="s">
        <v>1</v>
      </c>
      <c r="CM104" s="129" t="s">
        <v>83</v>
      </c>
    </row>
    <row r="105" s="2" customFormat="1" ht="30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42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N106" s="65"/>
      <c r="AO106" s="65"/>
      <c r="AP106" s="65"/>
      <c r="AQ106" s="65"/>
      <c r="AR106" s="42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</row>
  </sheetData>
  <sheetProtection sheet="1" formatColumns="0" formatRows="0" objects="1" scenarios="1" spinCount="100000" saltValue="YDLCP2QMec1lJ+Ikk5bje6I3CKc2fb3HHEQ1UqJoC7+gnihEJtoLeXuapiOWdDWscnNJkIcQrjummThURizrhQ==" hashValue="uNP70m89qU23tOYVIBytyqYBzSRvy9QxSRLdnHHKb5XkipZp5qQnUivIie792S7GYzrg9t3FHX5tU9PoRUwe+Q==" algorithmName="SHA-512" password="CC35"/>
  <mergeCells count="78">
    <mergeCell ref="C92:G92"/>
    <mergeCell ref="D96:H96"/>
    <mergeCell ref="D95:H95"/>
    <mergeCell ref="D104:H104"/>
    <mergeCell ref="E103:I103"/>
    <mergeCell ref="E101:I101"/>
    <mergeCell ref="E102:I102"/>
    <mergeCell ref="E100:I100"/>
    <mergeCell ref="E97:I97"/>
    <mergeCell ref="E99:I99"/>
    <mergeCell ref="E98:I98"/>
    <mergeCell ref="I92:AF92"/>
    <mergeCell ref="J104:AF104"/>
    <mergeCell ref="J96:AF96"/>
    <mergeCell ref="J95:AF95"/>
    <mergeCell ref="K98:AF98"/>
    <mergeCell ref="K97:AF97"/>
    <mergeCell ref="K99:AF99"/>
    <mergeCell ref="K100:AF100"/>
    <mergeCell ref="K102:AF102"/>
    <mergeCell ref="K103:AF103"/>
    <mergeCell ref="K101:AF101"/>
    <mergeCell ref="L85:AJ8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1:AM101"/>
    <mergeCell ref="AG100:AM100"/>
    <mergeCell ref="AG104:AM104"/>
    <mergeCell ref="AG97:AM97"/>
    <mergeCell ref="AG92:AM92"/>
    <mergeCell ref="AG99:AM99"/>
    <mergeCell ref="AG98:AM98"/>
    <mergeCell ref="AG103:AM103"/>
    <mergeCell ref="AG96:AM96"/>
    <mergeCell ref="AG95:AM95"/>
    <mergeCell ref="AG102:AM102"/>
    <mergeCell ref="AM90:AP90"/>
    <mergeCell ref="AM89:AP89"/>
    <mergeCell ref="AM87:AN87"/>
    <mergeCell ref="AN103:AP103"/>
    <mergeCell ref="AN98:AP98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AN104:AP104"/>
    <mergeCell ref="AS89:AT91"/>
    <mergeCell ref="AG94:AM94"/>
    <mergeCell ref="AN94:AP94"/>
  </mergeCells>
  <hyperlinks>
    <hyperlink ref="A95" location="'00 - VRN'!C2" display="/"/>
    <hyperlink ref="A97" location="'01.1 - PŘÍPRAVA PŮDY'!C2" display="/"/>
    <hyperlink ref="A98" location="'01.2 - ZHOTOVENÍ OPLOCENEK'!C2" display="/"/>
    <hyperlink ref="A99" location="'01.3 - VÝSADBA DŘEVIN'!C2" display="/"/>
    <hyperlink ref="A100" location="'01.4 - ZALOŽENÍ LUČNÍHO T...'!C2" display="/"/>
    <hyperlink ref="A101" location="'01.5 - Následná péče 1. rok'!C2" display="/"/>
    <hyperlink ref="A102" location="'01.6 - Následná péče 2. rok'!C2" display="/"/>
    <hyperlink ref="A103" location="'01.7 - Následná péče 3. rok'!C2" display="/"/>
    <hyperlink ref="A104" location="'02 - SO 02 DOČASNÁ OBSLUŽ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83</v>
      </c>
    </row>
    <row r="4" s="1" customFormat="1" ht="24.96" customHeight="1">
      <c r="B4" s="18"/>
      <c r="D4" s="146" t="s">
        <v>113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Interakční prvky - IP1 v k.ú. Zahnašovice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114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927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18</v>
      </c>
      <c r="E11" s="36"/>
      <c r="F11" s="139" t="s">
        <v>1</v>
      </c>
      <c r="G11" s="36"/>
      <c r="H11" s="36"/>
      <c r="I11" s="148" t="s">
        <v>19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20</v>
      </c>
      <c r="E12" s="36"/>
      <c r="F12" s="139" t="s">
        <v>21</v>
      </c>
      <c r="G12" s="36"/>
      <c r="H12" s="36"/>
      <c r="I12" s="148" t="s">
        <v>22</v>
      </c>
      <c r="J12" s="151" t="str">
        <f>'Rekapitulace stavby'!AN8</f>
        <v>15. 7. 2024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24</v>
      </c>
      <c r="E14" s="36"/>
      <c r="F14" s="36"/>
      <c r="G14" s="36"/>
      <c r="H14" s="36"/>
      <c r="I14" s="148" t="s">
        <v>25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48" t="s">
        <v>26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4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25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48" t="s">
        <v>26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31</v>
      </c>
      <c r="E23" s="36"/>
      <c r="F23" s="36"/>
      <c r="G23" s="36"/>
      <c r="H23" s="36"/>
      <c r="I23" s="148" t="s">
        <v>25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48" t="s">
        <v>26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33</v>
      </c>
      <c r="E30" s="36"/>
      <c r="F30" s="36"/>
      <c r="G30" s="36"/>
      <c r="H30" s="36"/>
      <c r="I30" s="36"/>
      <c r="J30" s="158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35</v>
      </c>
      <c r="G32" s="36"/>
      <c r="H32" s="36"/>
      <c r="I32" s="159" t="s">
        <v>34</v>
      </c>
      <c r="J32" s="159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37</v>
      </c>
      <c r="E33" s="148" t="s">
        <v>38</v>
      </c>
      <c r="F33" s="161">
        <f>ROUND((SUM(BE117:BE149)),  2)</f>
        <v>0</v>
      </c>
      <c r="G33" s="36"/>
      <c r="H33" s="36"/>
      <c r="I33" s="162">
        <v>0.20999999999999999</v>
      </c>
      <c r="J33" s="161">
        <f>ROUND(((SUM(BE117:BE149))*I33),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39</v>
      </c>
      <c r="F34" s="161">
        <f>ROUND((SUM(BF117:BF149)),  2)</f>
        <v>0</v>
      </c>
      <c r="G34" s="36"/>
      <c r="H34" s="36"/>
      <c r="I34" s="162">
        <v>0.12</v>
      </c>
      <c r="J34" s="161">
        <f>ROUND(((SUM(BF117:BF149))*I34),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40</v>
      </c>
      <c r="F35" s="161">
        <f>ROUND((SUM(BG117:BG149)),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ROUND((SUM(BH117:BH149)),  2)</f>
        <v>0</v>
      </c>
      <c r="G36" s="36"/>
      <c r="H36" s="36"/>
      <c r="I36" s="162">
        <v>0.12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ROUND((SUM(BI117:BI149)),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Interakční prvky - IP1 v k.ú. Zahnašovice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114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02 - SO 02 DOČASNÁ OBSLUŽNÁ KOMUNIKACE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15. 7. 2024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117</v>
      </c>
      <c r="D94" s="183"/>
      <c r="E94" s="183"/>
      <c r="F94" s="183"/>
      <c r="G94" s="183"/>
      <c r="H94" s="183"/>
      <c r="I94" s="183"/>
      <c r="J94" s="184" t="s">
        <v>118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119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83</v>
      </c>
    </row>
    <row r="97" s="9" customFormat="1" ht="24.96" customHeight="1">
      <c r="A97" s="9"/>
      <c r="B97" s="186"/>
      <c r="C97" s="187"/>
      <c r="D97" s="188" t="s">
        <v>928</v>
      </c>
      <c r="E97" s="189"/>
      <c r="F97" s="189"/>
      <c r="G97" s="189"/>
      <c r="H97" s="189"/>
      <c r="I97" s="189"/>
      <c r="J97" s="190">
        <f>J118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121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81" t="str">
        <f>E7</f>
        <v>Interakční prvky - IP1 v k.ú. Zahnašovice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114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>02 - SO 02 DOČASNÁ OBSLUŽNÁ KOMUNIKACE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 xml:space="preserve"> </v>
      </c>
      <c r="G111" s="38"/>
      <c r="H111" s="38"/>
      <c r="I111" s="30" t="s">
        <v>22</v>
      </c>
      <c r="J111" s="77" t="str">
        <f>IF(J12="","",J12)</f>
        <v>15. 7. 2024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 xml:space="preserve"> </v>
      </c>
      <c r="G113" s="38"/>
      <c r="H113" s="38"/>
      <c r="I113" s="30" t="s">
        <v>29</v>
      </c>
      <c r="J113" s="34" t="str">
        <f>E21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8"/>
      <c r="E114" s="38"/>
      <c r="F114" s="25" t="str">
        <f>IF(E18="","",E18)</f>
        <v>Vyplň údaj</v>
      </c>
      <c r="G114" s="38"/>
      <c r="H114" s="38"/>
      <c r="I114" s="30" t="s">
        <v>31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92"/>
      <c r="B116" s="193"/>
      <c r="C116" s="194" t="s">
        <v>122</v>
      </c>
      <c r="D116" s="195" t="s">
        <v>58</v>
      </c>
      <c r="E116" s="195" t="s">
        <v>54</v>
      </c>
      <c r="F116" s="195" t="s">
        <v>55</v>
      </c>
      <c r="G116" s="195" t="s">
        <v>123</v>
      </c>
      <c r="H116" s="195" t="s">
        <v>124</v>
      </c>
      <c r="I116" s="195" t="s">
        <v>125</v>
      </c>
      <c r="J116" s="195" t="s">
        <v>118</v>
      </c>
      <c r="K116" s="196" t="s">
        <v>126</v>
      </c>
      <c r="L116" s="197"/>
      <c r="M116" s="98" t="s">
        <v>1</v>
      </c>
      <c r="N116" s="99" t="s">
        <v>37</v>
      </c>
      <c r="O116" s="99" t="s">
        <v>127</v>
      </c>
      <c r="P116" s="99" t="s">
        <v>128</v>
      </c>
      <c r="Q116" s="99" t="s">
        <v>129</v>
      </c>
      <c r="R116" s="99" t="s">
        <v>130</v>
      </c>
      <c r="S116" s="99" t="s">
        <v>131</v>
      </c>
      <c r="T116" s="100" t="s">
        <v>132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6"/>
      <c r="B117" s="37"/>
      <c r="C117" s="105" t="s">
        <v>133</v>
      </c>
      <c r="D117" s="38"/>
      <c r="E117" s="38"/>
      <c r="F117" s="38"/>
      <c r="G117" s="38"/>
      <c r="H117" s="38"/>
      <c r="I117" s="38"/>
      <c r="J117" s="198">
        <f>BK117</f>
        <v>0</v>
      </c>
      <c r="K117" s="38"/>
      <c r="L117" s="42"/>
      <c r="M117" s="101"/>
      <c r="N117" s="199"/>
      <c r="O117" s="102"/>
      <c r="P117" s="200">
        <f>P118</f>
        <v>0</v>
      </c>
      <c r="Q117" s="102"/>
      <c r="R117" s="200">
        <f>R118</f>
        <v>0.39410000000000001</v>
      </c>
      <c r="S117" s="102"/>
      <c r="T117" s="20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72</v>
      </c>
      <c r="AU117" s="15" t="s">
        <v>83</v>
      </c>
      <c r="BK117" s="202">
        <f>BK118</f>
        <v>0</v>
      </c>
    </row>
    <row r="118" s="11" customFormat="1" ht="25.92" customHeight="1">
      <c r="A118" s="11"/>
      <c r="B118" s="203"/>
      <c r="C118" s="204"/>
      <c r="D118" s="205" t="s">
        <v>72</v>
      </c>
      <c r="E118" s="206" t="s">
        <v>929</v>
      </c>
      <c r="F118" s="206" t="s">
        <v>930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SUM(P119:P149)</f>
        <v>0</v>
      </c>
      <c r="Q118" s="211"/>
      <c r="R118" s="212">
        <f>SUM(R119:R149)</f>
        <v>0.39410000000000001</v>
      </c>
      <c r="S118" s="211"/>
      <c r="T118" s="213">
        <f>SUM(T119:T149)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4" t="s">
        <v>135</v>
      </c>
      <c r="AT118" s="215" t="s">
        <v>72</v>
      </c>
      <c r="AU118" s="215" t="s">
        <v>73</v>
      </c>
      <c r="AY118" s="214" t="s">
        <v>136</v>
      </c>
      <c r="BK118" s="216">
        <f>SUM(BK119:BK149)</f>
        <v>0</v>
      </c>
    </row>
    <row r="119" s="2" customFormat="1" ht="24.15" customHeight="1">
      <c r="A119" s="36"/>
      <c r="B119" s="37"/>
      <c r="C119" s="217" t="s">
        <v>81</v>
      </c>
      <c r="D119" s="217" t="s">
        <v>137</v>
      </c>
      <c r="E119" s="218" t="s">
        <v>931</v>
      </c>
      <c r="F119" s="219" t="s">
        <v>932</v>
      </c>
      <c r="G119" s="220" t="s">
        <v>157</v>
      </c>
      <c r="H119" s="221">
        <v>225</v>
      </c>
      <c r="I119" s="222"/>
      <c r="J119" s="223">
        <f>ROUND(I119*H119,2)</f>
        <v>0</v>
      </c>
      <c r="K119" s="219" t="s">
        <v>158</v>
      </c>
      <c r="L119" s="42"/>
      <c r="M119" s="224" t="s">
        <v>1</v>
      </c>
      <c r="N119" s="225" t="s">
        <v>38</v>
      </c>
      <c r="O119" s="89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8" t="s">
        <v>135</v>
      </c>
      <c r="AT119" s="228" t="s">
        <v>137</v>
      </c>
      <c r="AU119" s="228" t="s">
        <v>81</v>
      </c>
      <c r="AY119" s="15" t="s">
        <v>136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5" t="s">
        <v>81</v>
      </c>
      <c r="BK119" s="229">
        <f>ROUND(I119*H119,2)</f>
        <v>0</v>
      </c>
      <c r="BL119" s="15" t="s">
        <v>135</v>
      </c>
      <c r="BM119" s="228" t="s">
        <v>933</v>
      </c>
    </row>
    <row r="120" s="2" customFormat="1">
      <c r="A120" s="36"/>
      <c r="B120" s="37"/>
      <c r="C120" s="38"/>
      <c r="D120" s="239" t="s">
        <v>160</v>
      </c>
      <c r="E120" s="38"/>
      <c r="F120" s="240" t="s">
        <v>934</v>
      </c>
      <c r="G120" s="38"/>
      <c r="H120" s="38"/>
      <c r="I120" s="232"/>
      <c r="J120" s="38"/>
      <c r="K120" s="38"/>
      <c r="L120" s="42"/>
      <c r="M120" s="233"/>
      <c r="N120" s="234"/>
      <c r="O120" s="89"/>
      <c r="P120" s="89"/>
      <c r="Q120" s="89"/>
      <c r="R120" s="89"/>
      <c r="S120" s="89"/>
      <c r="T120" s="90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160</v>
      </c>
      <c r="AU120" s="15" t="s">
        <v>81</v>
      </c>
    </row>
    <row r="121" s="2" customFormat="1">
      <c r="A121" s="36"/>
      <c r="B121" s="37"/>
      <c r="C121" s="38"/>
      <c r="D121" s="230" t="s">
        <v>143</v>
      </c>
      <c r="E121" s="38"/>
      <c r="F121" s="231" t="s">
        <v>935</v>
      </c>
      <c r="G121" s="38"/>
      <c r="H121" s="38"/>
      <c r="I121" s="232"/>
      <c r="J121" s="38"/>
      <c r="K121" s="38"/>
      <c r="L121" s="42"/>
      <c r="M121" s="233"/>
      <c r="N121" s="234"/>
      <c r="O121" s="89"/>
      <c r="P121" s="89"/>
      <c r="Q121" s="89"/>
      <c r="R121" s="89"/>
      <c r="S121" s="89"/>
      <c r="T121" s="90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143</v>
      </c>
      <c r="AU121" s="15" t="s">
        <v>81</v>
      </c>
    </row>
    <row r="122" s="2" customFormat="1" ht="44.25" customHeight="1">
      <c r="A122" s="36"/>
      <c r="B122" s="37"/>
      <c r="C122" s="217" t="s">
        <v>90</v>
      </c>
      <c r="D122" s="217" t="s">
        <v>137</v>
      </c>
      <c r="E122" s="218" t="s">
        <v>936</v>
      </c>
      <c r="F122" s="219" t="s">
        <v>937</v>
      </c>
      <c r="G122" s="220" t="s">
        <v>387</v>
      </c>
      <c r="H122" s="221">
        <v>225</v>
      </c>
      <c r="I122" s="222"/>
      <c r="J122" s="223">
        <f>ROUND(I122*H122,2)</f>
        <v>0</v>
      </c>
      <c r="K122" s="219" t="s">
        <v>158</v>
      </c>
      <c r="L122" s="42"/>
      <c r="M122" s="224" t="s">
        <v>1</v>
      </c>
      <c r="N122" s="225" t="s">
        <v>38</v>
      </c>
      <c r="O122" s="89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8" t="s">
        <v>135</v>
      </c>
      <c r="AT122" s="228" t="s">
        <v>137</v>
      </c>
      <c r="AU122" s="228" t="s">
        <v>81</v>
      </c>
      <c r="AY122" s="15" t="s">
        <v>136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5" t="s">
        <v>81</v>
      </c>
      <c r="BK122" s="229">
        <f>ROUND(I122*H122,2)</f>
        <v>0</v>
      </c>
      <c r="BL122" s="15" t="s">
        <v>135</v>
      </c>
      <c r="BM122" s="228" t="s">
        <v>938</v>
      </c>
    </row>
    <row r="123" s="2" customFormat="1">
      <c r="A123" s="36"/>
      <c r="B123" s="37"/>
      <c r="C123" s="38"/>
      <c r="D123" s="239" t="s">
        <v>160</v>
      </c>
      <c r="E123" s="38"/>
      <c r="F123" s="240" t="s">
        <v>939</v>
      </c>
      <c r="G123" s="38"/>
      <c r="H123" s="38"/>
      <c r="I123" s="232"/>
      <c r="J123" s="38"/>
      <c r="K123" s="38"/>
      <c r="L123" s="42"/>
      <c r="M123" s="233"/>
      <c r="N123" s="234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160</v>
      </c>
      <c r="AU123" s="15" t="s">
        <v>81</v>
      </c>
    </row>
    <row r="124" s="12" customFormat="1">
      <c r="A124" s="12"/>
      <c r="B124" s="241"/>
      <c r="C124" s="242"/>
      <c r="D124" s="230" t="s">
        <v>167</v>
      </c>
      <c r="E124" s="243" t="s">
        <v>168</v>
      </c>
      <c r="F124" s="244" t="s">
        <v>940</v>
      </c>
      <c r="G124" s="242"/>
      <c r="H124" s="245">
        <v>225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51" t="s">
        <v>167</v>
      </c>
      <c r="AU124" s="251" t="s">
        <v>81</v>
      </c>
      <c r="AV124" s="12" t="s">
        <v>90</v>
      </c>
      <c r="AW124" s="12" t="s">
        <v>30</v>
      </c>
      <c r="AX124" s="12" t="s">
        <v>81</v>
      </c>
      <c r="AY124" s="251" t="s">
        <v>136</v>
      </c>
    </row>
    <row r="125" s="2" customFormat="1" ht="62.7" customHeight="1">
      <c r="A125" s="36"/>
      <c r="B125" s="37"/>
      <c r="C125" s="217" t="s">
        <v>170</v>
      </c>
      <c r="D125" s="217" t="s">
        <v>137</v>
      </c>
      <c r="E125" s="218" t="s">
        <v>941</v>
      </c>
      <c r="F125" s="219" t="s">
        <v>942</v>
      </c>
      <c r="G125" s="220" t="s">
        <v>387</v>
      </c>
      <c r="H125" s="221">
        <v>225</v>
      </c>
      <c r="I125" s="222"/>
      <c r="J125" s="223">
        <f>ROUND(I125*H125,2)</f>
        <v>0</v>
      </c>
      <c r="K125" s="219" t="s">
        <v>158</v>
      </c>
      <c r="L125" s="42"/>
      <c r="M125" s="224" t="s">
        <v>1</v>
      </c>
      <c r="N125" s="225" t="s">
        <v>38</v>
      </c>
      <c r="O125" s="89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8" t="s">
        <v>135</v>
      </c>
      <c r="AT125" s="228" t="s">
        <v>137</v>
      </c>
      <c r="AU125" s="228" t="s">
        <v>81</v>
      </c>
      <c r="AY125" s="15" t="s">
        <v>136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5" t="s">
        <v>81</v>
      </c>
      <c r="BK125" s="229">
        <f>ROUND(I125*H125,2)</f>
        <v>0</v>
      </c>
      <c r="BL125" s="15" t="s">
        <v>135</v>
      </c>
      <c r="BM125" s="228" t="s">
        <v>943</v>
      </c>
    </row>
    <row r="126" s="2" customFormat="1">
      <c r="A126" s="36"/>
      <c r="B126" s="37"/>
      <c r="C126" s="38"/>
      <c r="D126" s="239" t="s">
        <v>160</v>
      </c>
      <c r="E126" s="38"/>
      <c r="F126" s="240" t="s">
        <v>944</v>
      </c>
      <c r="G126" s="38"/>
      <c r="H126" s="38"/>
      <c r="I126" s="232"/>
      <c r="J126" s="38"/>
      <c r="K126" s="38"/>
      <c r="L126" s="42"/>
      <c r="M126" s="233"/>
      <c r="N126" s="234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160</v>
      </c>
      <c r="AU126" s="15" t="s">
        <v>81</v>
      </c>
    </row>
    <row r="127" s="12" customFormat="1">
      <c r="A127" s="12"/>
      <c r="B127" s="241"/>
      <c r="C127" s="242"/>
      <c r="D127" s="230" t="s">
        <v>167</v>
      </c>
      <c r="E127" s="243" t="s">
        <v>175</v>
      </c>
      <c r="F127" s="244" t="s">
        <v>940</v>
      </c>
      <c r="G127" s="242"/>
      <c r="H127" s="245">
        <v>225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51" t="s">
        <v>167</v>
      </c>
      <c r="AU127" s="251" t="s">
        <v>81</v>
      </c>
      <c r="AV127" s="12" t="s">
        <v>90</v>
      </c>
      <c r="AW127" s="12" t="s">
        <v>30</v>
      </c>
      <c r="AX127" s="12" t="s">
        <v>81</v>
      </c>
      <c r="AY127" s="251" t="s">
        <v>136</v>
      </c>
    </row>
    <row r="128" s="2" customFormat="1" ht="37.8" customHeight="1">
      <c r="A128" s="36"/>
      <c r="B128" s="37"/>
      <c r="C128" s="217" t="s">
        <v>135</v>
      </c>
      <c r="D128" s="217" t="s">
        <v>137</v>
      </c>
      <c r="E128" s="218" t="s">
        <v>945</v>
      </c>
      <c r="F128" s="219" t="s">
        <v>946</v>
      </c>
      <c r="G128" s="220" t="s">
        <v>157</v>
      </c>
      <c r="H128" s="221">
        <v>2252</v>
      </c>
      <c r="I128" s="222"/>
      <c r="J128" s="223">
        <f>ROUND(I128*H128,2)</f>
        <v>0</v>
      </c>
      <c r="K128" s="219" t="s">
        <v>158</v>
      </c>
      <c r="L128" s="42"/>
      <c r="M128" s="224" t="s">
        <v>1</v>
      </c>
      <c r="N128" s="225" t="s">
        <v>38</v>
      </c>
      <c r="O128" s="89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8" t="s">
        <v>135</v>
      </c>
      <c r="AT128" s="228" t="s">
        <v>137</v>
      </c>
      <c r="AU128" s="228" t="s">
        <v>81</v>
      </c>
      <c r="AY128" s="15" t="s">
        <v>136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5" t="s">
        <v>81</v>
      </c>
      <c r="BK128" s="229">
        <f>ROUND(I128*H128,2)</f>
        <v>0</v>
      </c>
      <c r="BL128" s="15" t="s">
        <v>135</v>
      </c>
      <c r="BM128" s="228" t="s">
        <v>947</v>
      </c>
    </row>
    <row r="129" s="2" customFormat="1">
      <c r="A129" s="36"/>
      <c r="B129" s="37"/>
      <c r="C129" s="38"/>
      <c r="D129" s="239" t="s">
        <v>160</v>
      </c>
      <c r="E129" s="38"/>
      <c r="F129" s="240" t="s">
        <v>948</v>
      </c>
      <c r="G129" s="38"/>
      <c r="H129" s="38"/>
      <c r="I129" s="232"/>
      <c r="J129" s="38"/>
      <c r="K129" s="38"/>
      <c r="L129" s="42"/>
      <c r="M129" s="233"/>
      <c r="N129" s="234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160</v>
      </c>
      <c r="AU129" s="15" t="s">
        <v>81</v>
      </c>
    </row>
    <row r="130" s="2" customFormat="1">
      <c r="A130" s="36"/>
      <c r="B130" s="37"/>
      <c r="C130" s="38"/>
      <c r="D130" s="230" t="s">
        <v>143</v>
      </c>
      <c r="E130" s="38"/>
      <c r="F130" s="231" t="s">
        <v>949</v>
      </c>
      <c r="G130" s="38"/>
      <c r="H130" s="38"/>
      <c r="I130" s="232"/>
      <c r="J130" s="38"/>
      <c r="K130" s="38"/>
      <c r="L130" s="42"/>
      <c r="M130" s="233"/>
      <c r="N130" s="234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143</v>
      </c>
      <c r="AU130" s="15" t="s">
        <v>81</v>
      </c>
    </row>
    <row r="131" s="2" customFormat="1" ht="44.25" customHeight="1">
      <c r="A131" s="36"/>
      <c r="B131" s="37"/>
      <c r="C131" s="217" t="s">
        <v>205</v>
      </c>
      <c r="D131" s="217" t="s">
        <v>137</v>
      </c>
      <c r="E131" s="218" t="s">
        <v>950</v>
      </c>
      <c r="F131" s="219" t="s">
        <v>951</v>
      </c>
      <c r="G131" s="220" t="s">
        <v>157</v>
      </c>
      <c r="H131" s="221">
        <v>1126</v>
      </c>
      <c r="I131" s="222"/>
      <c r="J131" s="223">
        <f>ROUND(I131*H131,2)</f>
        <v>0</v>
      </c>
      <c r="K131" s="219" t="s">
        <v>158</v>
      </c>
      <c r="L131" s="42"/>
      <c r="M131" s="224" t="s">
        <v>1</v>
      </c>
      <c r="N131" s="225" t="s">
        <v>38</v>
      </c>
      <c r="O131" s="89"/>
      <c r="P131" s="226">
        <f>O131*H131</f>
        <v>0</v>
      </c>
      <c r="Q131" s="226">
        <v>0.00013999999999999999</v>
      </c>
      <c r="R131" s="226">
        <f>Q131*H131</f>
        <v>0.15763999999999998</v>
      </c>
      <c r="S131" s="226">
        <v>0</v>
      </c>
      <c r="T131" s="22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8" t="s">
        <v>135</v>
      </c>
      <c r="AT131" s="228" t="s">
        <v>137</v>
      </c>
      <c r="AU131" s="228" t="s">
        <v>81</v>
      </c>
      <c r="AY131" s="15" t="s">
        <v>136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5" t="s">
        <v>81</v>
      </c>
      <c r="BK131" s="229">
        <f>ROUND(I131*H131,2)</f>
        <v>0</v>
      </c>
      <c r="BL131" s="15" t="s">
        <v>135</v>
      </c>
      <c r="BM131" s="228" t="s">
        <v>952</v>
      </c>
    </row>
    <row r="132" s="2" customFormat="1">
      <c r="A132" s="36"/>
      <c r="B132" s="37"/>
      <c r="C132" s="38"/>
      <c r="D132" s="239" t="s">
        <v>160</v>
      </c>
      <c r="E132" s="38"/>
      <c r="F132" s="240" t="s">
        <v>953</v>
      </c>
      <c r="G132" s="38"/>
      <c r="H132" s="38"/>
      <c r="I132" s="232"/>
      <c r="J132" s="38"/>
      <c r="K132" s="38"/>
      <c r="L132" s="42"/>
      <c r="M132" s="233"/>
      <c r="N132" s="23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160</v>
      </c>
      <c r="AU132" s="15" t="s">
        <v>81</v>
      </c>
    </row>
    <row r="133" s="2" customFormat="1">
      <c r="A133" s="36"/>
      <c r="B133" s="37"/>
      <c r="C133" s="38"/>
      <c r="D133" s="230" t="s">
        <v>143</v>
      </c>
      <c r="E133" s="38"/>
      <c r="F133" s="231" t="s">
        <v>954</v>
      </c>
      <c r="G133" s="38"/>
      <c r="H133" s="38"/>
      <c r="I133" s="232"/>
      <c r="J133" s="38"/>
      <c r="K133" s="38"/>
      <c r="L133" s="42"/>
      <c r="M133" s="233"/>
      <c r="N133" s="234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143</v>
      </c>
      <c r="AU133" s="15" t="s">
        <v>81</v>
      </c>
    </row>
    <row r="134" s="2" customFormat="1" ht="24.15" customHeight="1">
      <c r="A134" s="36"/>
      <c r="B134" s="37"/>
      <c r="C134" s="255" t="s">
        <v>212</v>
      </c>
      <c r="D134" s="255" t="s">
        <v>140</v>
      </c>
      <c r="E134" s="256" t="s">
        <v>955</v>
      </c>
      <c r="F134" s="257" t="s">
        <v>956</v>
      </c>
      <c r="G134" s="258" t="s">
        <v>157</v>
      </c>
      <c r="H134" s="259">
        <v>1182.3</v>
      </c>
      <c r="I134" s="260"/>
      <c r="J134" s="261">
        <f>ROUND(I134*H134,2)</f>
        <v>0</v>
      </c>
      <c r="K134" s="257" t="s">
        <v>158</v>
      </c>
      <c r="L134" s="262"/>
      <c r="M134" s="263" t="s">
        <v>1</v>
      </c>
      <c r="N134" s="264" t="s">
        <v>38</v>
      </c>
      <c r="O134" s="89"/>
      <c r="P134" s="226">
        <f>O134*H134</f>
        <v>0</v>
      </c>
      <c r="Q134" s="226">
        <v>0.00020000000000000001</v>
      </c>
      <c r="R134" s="226">
        <f>Q134*H134</f>
        <v>0.23646</v>
      </c>
      <c r="S134" s="226">
        <v>0</v>
      </c>
      <c r="T134" s="22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8" t="s">
        <v>194</v>
      </c>
      <c r="AT134" s="228" t="s">
        <v>140</v>
      </c>
      <c r="AU134" s="228" t="s">
        <v>81</v>
      </c>
      <c r="AY134" s="15" t="s">
        <v>136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5" t="s">
        <v>81</v>
      </c>
      <c r="BK134" s="229">
        <f>ROUND(I134*H134,2)</f>
        <v>0</v>
      </c>
      <c r="BL134" s="15" t="s">
        <v>135</v>
      </c>
      <c r="BM134" s="228" t="s">
        <v>957</v>
      </c>
    </row>
    <row r="135" s="2" customFormat="1">
      <c r="A135" s="36"/>
      <c r="B135" s="37"/>
      <c r="C135" s="38"/>
      <c r="D135" s="230" t="s">
        <v>143</v>
      </c>
      <c r="E135" s="38"/>
      <c r="F135" s="231" t="s">
        <v>958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143</v>
      </c>
      <c r="AU135" s="15" t="s">
        <v>81</v>
      </c>
    </row>
    <row r="136" s="12" customFormat="1">
      <c r="A136" s="12"/>
      <c r="B136" s="241"/>
      <c r="C136" s="242"/>
      <c r="D136" s="230" t="s">
        <v>167</v>
      </c>
      <c r="E136" s="243" t="s">
        <v>320</v>
      </c>
      <c r="F136" s="244" t="s">
        <v>959</v>
      </c>
      <c r="G136" s="242"/>
      <c r="H136" s="245">
        <v>1182.3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1" t="s">
        <v>167</v>
      </c>
      <c r="AU136" s="251" t="s">
        <v>81</v>
      </c>
      <c r="AV136" s="12" t="s">
        <v>90</v>
      </c>
      <c r="AW136" s="12" t="s">
        <v>30</v>
      </c>
      <c r="AX136" s="12" t="s">
        <v>81</v>
      </c>
      <c r="AY136" s="251" t="s">
        <v>136</v>
      </c>
    </row>
    <row r="137" s="2" customFormat="1" ht="37.8" customHeight="1">
      <c r="A137" s="36"/>
      <c r="B137" s="37"/>
      <c r="C137" s="217" t="s">
        <v>217</v>
      </c>
      <c r="D137" s="217" t="s">
        <v>137</v>
      </c>
      <c r="E137" s="218" t="s">
        <v>960</v>
      </c>
      <c r="F137" s="219" t="s">
        <v>961</v>
      </c>
      <c r="G137" s="220" t="s">
        <v>157</v>
      </c>
      <c r="H137" s="221">
        <v>1126</v>
      </c>
      <c r="I137" s="222"/>
      <c r="J137" s="223">
        <f>ROUND(I137*H137,2)</f>
        <v>0</v>
      </c>
      <c r="K137" s="219" t="s">
        <v>158</v>
      </c>
      <c r="L137" s="42"/>
      <c r="M137" s="224" t="s">
        <v>1</v>
      </c>
      <c r="N137" s="225" t="s">
        <v>38</v>
      </c>
      <c r="O137" s="8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8" t="s">
        <v>135</v>
      </c>
      <c r="AT137" s="228" t="s">
        <v>137</v>
      </c>
      <c r="AU137" s="228" t="s">
        <v>81</v>
      </c>
      <c r="AY137" s="15" t="s">
        <v>136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5" t="s">
        <v>81</v>
      </c>
      <c r="BK137" s="229">
        <f>ROUND(I137*H137,2)</f>
        <v>0</v>
      </c>
      <c r="BL137" s="15" t="s">
        <v>135</v>
      </c>
      <c r="BM137" s="228" t="s">
        <v>962</v>
      </c>
    </row>
    <row r="138" s="2" customFormat="1">
      <c r="A138" s="36"/>
      <c r="B138" s="37"/>
      <c r="C138" s="38"/>
      <c r="D138" s="239" t="s">
        <v>160</v>
      </c>
      <c r="E138" s="38"/>
      <c r="F138" s="240" t="s">
        <v>963</v>
      </c>
      <c r="G138" s="38"/>
      <c r="H138" s="38"/>
      <c r="I138" s="232"/>
      <c r="J138" s="38"/>
      <c r="K138" s="38"/>
      <c r="L138" s="42"/>
      <c r="M138" s="233"/>
      <c r="N138" s="234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160</v>
      </c>
      <c r="AU138" s="15" t="s">
        <v>81</v>
      </c>
    </row>
    <row r="139" s="12" customFormat="1">
      <c r="A139" s="12"/>
      <c r="B139" s="241"/>
      <c r="C139" s="242"/>
      <c r="D139" s="230" t="s">
        <v>167</v>
      </c>
      <c r="E139" s="243" t="s">
        <v>225</v>
      </c>
      <c r="F139" s="244" t="s">
        <v>964</v>
      </c>
      <c r="G139" s="242"/>
      <c r="H139" s="245">
        <v>1126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1" t="s">
        <v>167</v>
      </c>
      <c r="AU139" s="251" t="s">
        <v>81</v>
      </c>
      <c r="AV139" s="12" t="s">
        <v>90</v>
      </c>
      <c r="AW139" s="12" t="s">
        <v>30</v>
      </c>
      <c r="AX139" s="12" t="s">
        <v>81</v>
      </c>
      <c r="AY139" s="251" t="s">
        <v>136</v>
      </c>
    </row>
    <row r="140" s="2" customFormat="1" ht="44.25" customHeight="1">
      <c r="A140" s="36"/>
      <c r="B140" s="37"/>
      <c r="C140" s="217" t="s">
        <v>194</v>
      </c>
      <c r="D140" s="217" t="s">
        <v>137</v>
      </c>
      <c r="E140" s="218" t="s">
        <v>965</v>
      </c>
      <c r="F140" s="219" t="s">
        <v>966</v>
      </c>
      <c r="G140" s="220" t="s">
        <v>220</v>
      </c>
      <c r="H140" s="221">
        <v>518.23023999999998</v>
      </c>
      <c r="I140" s="222"/>
      <c r="J140" s="223">
        <f>ROUND(I140*H140,2)</f>
        <v>0</v>
      </c>
      <c r="K140" s="219" t="s">
        <v>158</v>
      </c>
      <c r="L140" s="42"/>
      <c r="M140" s="224" t="s">
        <v>1</v>
      </c>
      <c r="N140" s="225" t="s">
        <v>38</v>
      </c>
      <c r="O140" s="8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8" t="s">
        <v>135</v>
      </c>
      <c r="AT140" s="228" t="s">
        <v>137</v>
      </c>
      <c r="AU140" s="228" t="s">
        <v>81</v>
      </c>
      <c r="AY140" s="15" t="s">
        <v>136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5" t="s">
        <v>81</v>
      </c>
      <c r="BK140" s="229">
        <f>ROUND(I140*H140,2)</f>
        <v>0</v>
      </c>
      <c r="BL140" s="15" t="s">
        <v>135</v>
      </c>
      <c r="BM140" s="228" t="s">
        <v>967</v>
      </c>
    </row>
    <row r="141" s="2" customFormat="1">
      <c r="A141" s="36"/>
      <c r="B141" s="37"/>
      <c r="C141" s="38"/>
      <c r="D141" s="239" t="s">
        <v>160</v>
      </c>
      <c r="E141" s="38"/>
      <c r="F141" s="240" t="s">
        <v>968</v>
      </c>
      <c r="G141" s="38"/>
      <c r="H141" s="38"/>
      <c r="I141" s="232"/>
      <c r="J141" s="38"/>
      <c r="K141" s="38"/>
      <c r="L141" s="42"/>
      <c r="M141" s="233"/>
      <c r="N141" s="23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160</v>
      </c>
      <c r="AU141" s="15" t="s">
        <v>81</v>
      </c>
    </row>
    <row r="142" s="13" customFormat="1">
      <c r="A142" s="13"/>
      <c r="B142" s="265"/>
      <c r="C142" s="266"/>
      <c r="D142" s="230" t="s">
        <v>167</v>
      </c>
      <c r="E142" s="267" t="s">
        <v>1</v>
      </c>
      <c r="F142" s="268" t="s">
        <v>782</v>
      </c>
      <c r="G142" s="266"/>
      <c r="H142" s="267" t="s">
        <v>1</v>
      </c>
      <c r="I142" s="269"/>
      <c r="J142" s="266"/>
      <c r="K142" s="266"/>
      <c r="L142" s="270"/>
      <c r="M142" s="271"/>
      <c r="N142" s="272"/>
      <c r="O142" s="272"/>
      <c r="P142" s="272"/>
      <c r="Q142" s="272"/>
      <c r="R142" s="272"/>
      <c r="S142" s="272"/>
      <c r="T142" s="27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4" t="s">
        <v>167</v>
      </c>
      <c r="AU142" s="274" t="s">
        <v>81</v>
      </c>
      <c r="AV142" s="13" t="s">
        <v>81</v>
      </c>
      <c r="AW142" s="13" t="s">
        <v>30</v>
      </c>
      <c r="AX142" s="13" t="s">
        <v>73</v>
      </c>
      <c r="AY142" s="274" t="s">
        <v>136</v>
      </c>
    </row>
    <row r="143" s="13" customFormat="1">
      <c r="A143" s="13"/>
      <c r="B143" s="265"/>
      <c r="C143" s="266"/>
      <c r="D143" s="230" t="s">
        <v>167</v>
      </c>
      <c r="E143" s="267" t="s">
        <v>1</v>
      </c>
      <c r="F143" s="268" t="s">
        <v>969</v>
      </c>
      <c r="G143" s="266"/>
      <c r="H143" s="267" t="s">
        <v>1</v>
      </c>
      <c r="I143" s="269"/>
      <c r="J143" s="266"/>
      <c r="K143" s="266"/>
      <c r="L143" s="270"/>
      <c r="M143" s="271"/>
      <c r="N143" s="272"/>
      <c r="O143" s="272"/>
      <c r="P143" s="272"/>
      <c r="Q143" s="272"/>
      <c r="R143" s="272"/>
      <c r="S143" s="272"/>
      <c r="T143" s="27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4" t="s">
        <v>167</v>
      </c>
      <c r="AU143" s="274" t="s">
        <v>81</v>
      </c>
      <c r="AV143" s="13" t="s">
        <v>81</v>
      </c>
      <c r="AW143" s="13" t="s">
        <v>30</v>
      </c>
      <c r="AX143" s="13" t="s">
        <v>73</v>
      </c>
      <c r="AY143" s="274" t="s">
        <v>136</v>
      </c>
    </row>
    <row r="144" s="12" customFormat="1">
      <c r="A144" s="12"/>
      <c r="B144" s="241"/>
      <c r="C144" s="242"/>
      <c r="D144" s="230" t="s">
        <v>167</v>
      </c>
      <c r="E144" s="243" t="s">
        <v>330</v>
      </c>
      <c r="F144" s="244" t="s">
        <v>970</v>
      </c>
      <c r="G144" s="242"/>
      <c r="H144" s="245">
        <v>518.23023999999998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51" t="s">
        <v>167</v>
      </c>
      <c r="AU144" s="251" t="s">
        <v>81</v>
      </c>
      <c r="AV144" s="12" t="s">
        <v>90</v>
      </c>
      <c r="AW144" s="12" t="s">
        <v>30</v>
      </c>
      <c r="AX144" s="12" t="s">
        <v>81</v>
      </c>
      <c r="AY144" s="251" t="s">
        <v>136</v>
      </c>
    </row>
    <row r="145" s="2" customFormat="1" ht="55.5" customHeight="1">
      <c r="A145" s="36"/>
      <c r="B145" s="37"/>
      <c r="C145" s="217" t="s">
        <v>332</v>
      </c>
      <c r="D145" s="217" t="s">
        <v>137</v>
      </c>
      <c r="E145" s="218" t="s">
        <v>971</v>
      </c>
      <c r="F145" s="219" t="s">
        <v>972</v>
      </c>
      <c r="G145" s="220" t="s">
        <v>220</v>
      </c>
      <c r="H145" s="221">
        <v>518.23023999999998</v>
      </c>
      <c r="I145" s="222"/>
      <c r="J145" s="223">
        <f>ROUND(I145*H145,2)</f>
        <v>0</v>
      </c>
      <c r="K145" s="219" t="s">
        <v>158</v>
      </c>
      <c r="L145" s="42"/>
      <c r="M145" s="224" t="s">
        <v>1</v>
      </c>
      <c r="N145" s="225" t="s">
        <v>38</v>
      </c>
      <c r="O145" s="89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8" t="s">
        <v>135</v>
      </c>
      <c r="AT145" s="228" t="s">
        <v>137</v>
      </c>
      <c r="AU145" s="228" t="s">
        <v>81</v>
      </c>
      <c r="AY145" s="15" t="s">
        <v>136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5" t="s">
        <v>81</v>
      </c>
      <c r="BK145" s="229">
        <f>ROUND(I145*H145,2)</f>
        <v>0</v>
      </c>
      <c r="BL145" s="15" t="s">
        <v>135</v>
      </c>
      <c r="BM145" s="228" t="s">
        <v>973</v>
      </c>
    </row>
    <row r="146" s="2" customFormat="1">
      <c r="A146" s="36"/>
      <c r="B146" s="37"/>
      <c r="C146" s="38"/>
      <c r="D146" s="239" t="s">
        <v>160</v>
      </c>
      <c r="E146" s="38"/>
      <c r="F146" s="240" t="s">
        <v>974</v>
      </c>
      <c r="G146" s="38"/>
      <c r="H146" s="38"/>
      <c r="I146" s="232"/>
      <c r="J146" s="38"/>
      <c r="K146" s="38"/>
      <c r="L146" s="42"/>
      <c r="M146" s="233"/>
      <c r="N146" s="234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160</v>
      </c>
      <c r="AU146" s="15" t="s">
        <v>81</v>
      </c>
    </row>
    <row r="147" s="13" customFormat="1">
      <c r="A147" s="13"/>
      <c r="B147" s="265"/>
      <c r="C147" s="266"/>
      <c r="D147" s="230" t="s">
        <v>167</v>
      </c>
      <c r="E147" s="267" t="s">
        <v>1</v>
      </c>
      <c r="F147" s="268" t="s">
        <v>782</v>
      </c>
      <c r="G147" s="266"/>
      <c r="H147" s="267" t="s">
        <v>1</v>
      </c>
      <c r="I147" s="269"/>
      <c r="J147" s="266"/>
      <c r="K147" s="266"/>
      <c r="L147" s="270"/>
      <c r="M147" s="271"/>
      <c r="N147" s="272"/>
      <c r="O147" s="272"/>
      <c r="P147" s="272"/>
      <c r="Q147" s="272"/>
      <c r="R147" s="272"/>
      <c r="S147" s="272"/>
      <c r="T147" s="27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4" t="s">
        <v>167</v>
      </c>
      <c r="AU147" s="274" t="s">
        <v>81</v>
      </c>
      <c r="AV147" s="13" t="s">
        <v>81</v>
      </c>
      <c r="AW147" s="13" t="s">
        <v>30</v>
      </c>
      <c r="AX147" s="13" t="s">
        <v>73</v>
      </c>
      <c r="AY147" s="274" t="s">
        <v>136</v>
      </c>
    </row>
    <row r="148" s="13" customFormat="1">
      <c r="A148" s="13"/>
      <c r="B148" s="265"/>
      <c r="C148" s="266"/>
      <c r="D148" s="230" t="s">
        <v>167</v>
      </c>
      <c r="E148" s="267" t="s">
        <v>1</v>
      </c>
      <c r="F148" s="268" t="s">
        <v>969</v>
      </c>
      <c r="G148" s="266"/>
      <c r="H148" s="267" t="s">
        <v>1</v>
      </c>
      <c r="I148" s="269"/>
      <c r="J148" s="266"/>
      <c r="K148" s="266"/>
      <c r="L148" s="270"/>
      <c r="M148" s="271"/>
      <c r="N148" s="272"/>
      <c r="O148" s="272"/>
      <c r="P148" s="272"/>
      <c r="Q148" s="272"/>
      <c r="R148" s="272"/>
      <c r="S148" s="272"/>
      <c r="T148" s="27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4" t="s">
        <v>167</v>
      </c>
      <c r="AU148" s="274" t="s">
        <v>81</v>
      </c>
      <c r="AV148" s="13" t="s">
        <v>81</v>
      </c>
      <c r="AW148" s="13" t="s">
        <v>30</v>
      </c>
      <c r="AX148" s="13" t="s">
        <v>73</v>
      </c>
      <c r="AY148" s="274" t="s">
        <v>136</v>
      </c>
    </row>
    <row r="149" s="12" customFormat="1">
      <c r="A149" s="12"/>
      <c r="B149" s="241"/>
      <c r="C149" s="242"/>
      <c r="D149" s="230" t="s">
        <v>167</v>
      </c>
      <c r="E149" s="243" t="s">
        <v>338</v>
      </c>
      <c r="F149" s="244" t="s">
        <v>970</v>
      </c>
      <c r="G149" s="242"/>
      <c r="H149" s="245">
        <v>518.23023999999998</v>
      </c>
      <c r="I149" s="246"/>
      <c r="J149" s="242"/>
      <c r="K149" s="242"/>
      <c r="L149" s="247"/>
      <c r="M149" s="252"/>
      <c r="N149" s="253"/>
      <c r="O149" s="253"/>
      <c r="P149" s="253"/>
      <c r="Q149" s="253"/>
      <c r="R149" s="253"/>
      <c r="S149" s="253"/>
      <c r="T149" s="254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51" t="s">
        <v>167</v>
      </c>
      <c r="AU149" s="251" t="s">
        <v>81</v>
      </c>
      <c r="AV149" s="12" t="s">
        <v>90</v>
      </c>
      <c r="AW149" s="12" t="s">
        <v>30</v>
      </c>
      <c r="AX149" s="12" t="s">
        <v>81</v>
      </c>
      <c r="AY149" s="251" t="s">
        <v>136</v>
      </c>
    </row>
    <row r="150" s="2" customFormat="1" ht="6.96" customHeight="1">
      <c r="A150" s="36"/>
      <c r="B150" s="64"/>
      <c r="C150" s="65"/>
      <c r="D150" s="65"/>
      <c r="E150" s="65"/>
      <c r="F150" s="65"/>
      <c r="G150" s="65"/>
      <c r="H150" s="65"/>
      <c r="I150" s="65"/>
      <c r="J150" s="65"/>
      <c r="K150" s="65"/>
      <c r="L150" s="42"/>
      <c r="M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</sheetData>
  <sheetProtection sheet="1" autoFilter="0" formatColumns="0" formatRows="0" objects="1" scenarios="1" spinCount="100000" saltValue="gGHzr76MNRZEdTCSLFPL+Z8T4UJ2BXk9RkQ7QfG8CoVEzL2qhGKpLdg9mNIGJASvY4oeiqZC/rJrTQIdJDoK9Q==" hashValue="FwDRgxWJwWZzc8ll31sXbUpoPf5LxOT4RUB0fV3AL0INnElC7OURWMTNEBvHsMKOEmdxvI/MSLIgqrzyrIUfnA==" algorithmName="SHA-512" password="CC35"/>
  <autoFilter ref="C116:K14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hyperlinks>
    <hyperlink ref="F120" r:id="rId1" display="https://podminky.urs.cz/item/CS_URS_2024_02/121101101R00"/>
    <hyperlink ref="F123" r:id="rId2" display="https://podminky.urs.cz/item/CS_URS_2024_02/167101102R00"/>
    <hyperlink ref="F126" r:id="rId3" display="https://podminky.urs.cz/item/CS_URS_2024_02/162401102R00"/>
    <hyperlink ref="F129" r:id="rId4" display="https://podminky.urs.cz/item/CS_URS_2024_02/181301111R00"/>
    <hyperlink ref="F132" r:id="rId5" display="https://podminky.urs.cz/item/CS_URS_2024_02/289971212R00"/>
    <hyperlink ref="F138" r:id="rId6" display="https://podminky.urs.cz/item/CS_URS_2024_02/564861111RT2"/>
    <hyperlink ref="F141" r:id="rId7" display="https://podminky.urs.cz/item/CS_URS_2024_02/998222011R00"/>
    <hyperlink ref="F146" r:id="rId8" display="https://podminky.urs.cz/item/CS_URS_2024_02/998222094R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4"/>
      <c r="C3" s="145"/>
      <c r="D3" s="145"/>
      <c r="E3" s="145"/>
      <c r="F3" s="145"/>
      <c r="G3" s="145"/>
      <c r="H3" s="18"/>
    </row>
    <row r="4" s="1" customFormat="1" ht="24.96" customHeight="1">
      <c r="B4" s="18"/>
      <c r="C4" s="146" t="s">
        <v>975</v>
      </c>
      <c r="H4" s="18"/>
    </row>
    <row r="5" s="1" customFormat="1" ht="12" customHeight="1">
      <c r="B5" s="18"/>
      <c r="C5" s="277" t="s">
        <v>13</v>
      </c>
      <c r="D5" s="154" t="s">
        <v>14</v>
      </c>
      <c r="E5" s="1"/>
      <c r="F5" s="1"/>
      <c r="H5" s="18"/>
    </row>
    <row r="6" s="1" customFormat="1" ht="36.96" customHeight="1">
      <c r="B6" s="18"/>
      <c r="C6" s="278" t="s">
        <v>16</v>
      </c>
      <c r="D6" s="279" t="s">
        <v>17</v>
      </c>
      <c r="E6" s="1"/>
      <c r="F6" s="1"/>
      <c r="H6" s="18"/>
    </row>
    <row r="7" s="1" customFormat="1" ht="16.5" customHeight="1">
      <c r="B7" s="18"/>
      <c r="C7" s="148" t="s">
        <v>22</v>
      </c>
      <c r="D7" s="151" t="str">
        <f>'Rekapitulace stavby'!AN8</f>
        <v>15. 7. 2024</v>
      </c>
      <c r="H7" s="18"/>
    </row>
    <row r="8" s="2" customFormat="1" ht="10.8" customHeight="1">
      <c r="A8" s="36"/>
      <c r="B8" s="42"/>
      <c r="C8" s="36"/>
      <c r="D8" s="36"/>
      <c r="E8" s="36"/>
      <c r="F8" s="36"/>
      <c r="G8" s="36"/>
      <c r="H8" s="42"/>
    </row>
    <row r="9" s="10" customFormat="1" ht="29.28" customHeight="1">
      <c r="A9" s="192"/>
      <c r="B9" s="280"/>
      <c r="C9" s="281" t="s">
        <v>54</v>
      </c>
      <c r="D9" s="282" t="s">
        <v>55</v>
      </c>
      <c r="E9" s="282" t="s">
        <v>123</v>
      </c>
      <c r="F9" s="283" t="s">
        <v>976</v>
      </c>
      <c r="G9" s="192"/>
      <c r="H9" s="280"/>
    </row>
    <row r="10" s="2" customFormat="1" ht="26.4" customHeight="1">
      <c r="A10" s="36"/>
      <c r="B10" s="42"/>
      <c r="C10" s="284" t="s">
        <v>977</v>
      </c>
      <c r="D10" s="284" t="s">
        <v>88</v>
      </c>
      <c r="E10" s="36"/>
      <c r="F10" s="36"/>
      <c r="G10" s="36"/>
      <c r="H10" s="42"/>
    </row>
    <row r="11" s="2" customFormat="1" ht="16.8" customHeight="1">
      <c r="A11" s="36"/>
      <c r="B11" s="42"/>
      <c r="C11" s="285" t="s">
        <v>168</v>
      </c>
      <c r="D11" s="286" t="s">
        <v>168</v>
      </c>
      <c r="E11" s="287" t="s">
        <v>1</v>
      </c>
      <c r="F11" s="288">
        <v>183404</v>
      </c>
      <c r="G11" s="36"/>
      <c r="H11" s="42"/>
    </row>
    <row r="12" s="2" customFormat="1" ht="16.8" customHeight="1">
      <c r="A12" s="36"/>
      <c r="B12" s="42"/>
      <c r="C12" s="289" t="s">
        <v>168</v>
      </c>
      <c r="D12" s="289" t="s">
        <v>169</v>
      </c>
      <c r="E12" s="15" t="s">
        <v>1</v>
      </c>
      <c r="F12" s="290">
        <v>183404</v>
      </c>
      <c r="G12" s="36"/>
      <c r="H12" s="42"/>
    </row>
    <row r="13" s="2" customFormat="1" ht="16.8" customHeight="1">
      <c r="A13" s="36"/>
      <c r="B13" s="42"/>
      <c r="C13" s="285" t="s">
        <v>175</v>
      </c>
      <c r="D13" s="286" t="s">
        <v>175</v>
      </c>
      <c r="E13" s="287" t="s">
        <v>1</v>
      </c>
      <c r="F13" s="288">
        <v>183404</v>
      </c>
      <c r="G13" s="36"/>
      <c r="H13" s="42"/>
    </row>
    <row r="14" s="2" customFormat="1" ht="16.8" customHeight="1">
      <c r="A14" s="36"/>
      <c r="B14" s="42"/>
      <c r="C14" s="289" t="s">
        <v>175</v>
      </c>
      <c r="D14" s="289" t="s">
        <v>176</v>
      </c>
      <c r="E14" s="15" t="s">
        <v>1</v>
      </c>
      <c r="F14" s="290">
        <v>183404</v>
      </c>
      <c r="G14" s="36"/>
      <c r="H14" s="42"/>
    </row>
    <row r="15" s="2" customFormat="1" ht="16.8" customHeight="1">
      <c r="A15" s="36"/>
      <c r="B15" s="42"/>
      <c r="C15" s="285" t="s">
        <v>181</v>
      </c>
      <c r="D15" s="286" t="s">
        <v>181</v>
      </c>
      <c r="E15" s="287" t="s">
        <v>1</v>
      </c>
      <c r="F15" s="288">
        <v>183404</v>
      </c>
      <c r="G15" s="36"/>
      <c r="H15" s="42"/>
    </row>
    <row r="16" s="2" customFormat="1" ht="16.8" customHeight="1">
      <c r="A16" s="36"/>
      <c r="B16" s="42"/>
      <c r="C16" s="289" t="s">
        <v>181</v>
      </c>
      <c r="D16" s="289" t="s">
        <v>176</v>
      </c>
      <c r="E16" s="15" t="s">
        <v>1</v>
      </c>
      <c r="F16" s="290">
        <v>183404</v>
      </c>
      <c r="G16" s="36"/>
      <c r="H16" s="42"/>
    </row>
    <row r="17" s="2" customFormat="1" ht="26.4" customHeight="1">
      <c r="A17" s="36"/>
      <c r="B17" s="42"/>
      <c r="C17" s="284" t="s">
        <v>978</v>
      </c>
      <c r="D17" s="284" t="s">
        <v>93</v>
      </c>
      <c r="E17" s="36"/>
      <c r="F17" s="36"/>
      <c r="G17" s="36"/>
      <c r="H17" s="42"/>
    </row>
    <row r="18" s="2" customFormat="1" ht="16.8" customHeight="1">
      <c r="A18" s="36"/>
      <c r="B18" s="42"/>
      <c r="C18" s="285" t="s">
        <v>210</v>
      </c>
      <c r="D18" s="286" t="s">
        <v>210</v>
      </c>
      <c r="E18" s="287" t="s">
        <v>1</v>
      </c>
      <c r="F18" s="288">
        <v>5842</v>
      </c>
      <c r="G18" s="36"/>
      <c r="H18" s="42"/>
    </row>
    <row r="19" s="2" customFormat="1" ht="16.8" customHeight="1">
      <c r="A19" s="36"/>
      <c r="B19" s="42"/>
      <c r="C19" s="289" t="s">
        <v>210</v>
      </c>
      <c r="D19" s="289" t="s">
        <v>211</v>
      </c>
      <c r="E19" s="15" t="s">
        <v>1</v>
      </c>
      <c r="F19" s="290">
        <v>5842</v>
      </c>
      <c r="G19" s="36"/>
      <c r="H19" s="42"/>
    </row>
    <row r="20" s="2" customFormat="1" ht="16.8" customHeight="1">
      <c r="A20" s="36"/>
      <c r="B20" s="42"/>
      <c r="C20" s="285" t="s">
        <v>225</v>
      </c>
      <c r="D20" s="286" t="s">
        <v>225</v>
      </c>
      <c r="E20" s="287" t="s">
        <v>1</v>
      </c>
      <c r="F20" s="288">
        <v>78.123379999999997</v>
      </c>
      <c r="G20" s="36"/>
      <c r="H20" s="42"/>
    </row>
    <row r="21" s="2" customFormat="1" ht="16.8" customHeight="1">
      <c r="A21" s="36"/>
      <c r="B21" s="42"/>
      <c r="C21" s="289" t="s">
        <v>1</v>
      </c>
      <c r="D21" s="289" t="s">
        <v>223</v>
      </c>
      <c r="E21" s="15" t="s">
        <v>1</v>
      </c>
      <c r="F21" s="290">
        <v>0</v>
      </c>
      <c r="G21" s="36"/>
      <c r="H21" s="42"/>
    </row>
    <row r="22" s="2" customFormat="1" ht="16.8" customHeight="1">
      <c r="A22" s="36"/>
      <c r="B22" s="42"/>
      <c r="C22" s="289" t="s">
        <v>1</v>
      </c>
      <c r="D22" s="289" t="s">
        <v>224</v>
      </c>
      <c r="E22" s="15" t="s">
        <v>1</v>
      </c>
      <c r="F22" s="290">
        <v>0</v>
      </c>
      <c r="G22" s="36"/>
      <c r="H22" s="42"/>
    </row>
    <row r="23" s="2" customFormat="1" ht="16.8" customHeight="1">
      <c r="A23" s="36"/>
      <c r="B23" s="42"/>
      <c r="C23" s="289" t="s">
        <v>225</v>
      </c>
      <c r="D23" s="289" t="s">
        <v>226</v>
      </c>
      <c r="E23" s="15" t="s">
        <v>1</v>
      </c>
      <c r="F23" s="290">
        <v>78.123379999999997</v>
      </c>
      <c r="G23" s="36"/>
      <c r="H23" s="42"/>
    </row>
    <row r="24" s="2" customFormat="1" ht="26.4" customHeight="1">
      <c r="A24" s="36"/>
      <c r="B24" s="42"/>
      <c r="C24" s="284" t="s">
        <v>979</v>
      </c>
      <c r="D24" s="284" t="s">
        <v>96</v>
      </c>
      <c r="E24" s="36"/>
      <c r="F24" s="36"/>
      <c r="G24" s="36"/>
      <c r="H24" s="42"/>
    </row>
    <row r="25" s="2" customFormat="1" ht="16.8" customHeight="1">
      <c r="A25" s="36"/>
      <c r="B25" s="42"/>
      <c r="C25" s="285" t="s">
        <v>285</v>
      </c>
      <c r="D25" s="286" t="s">
        <v>285</v>
      </c>
      <c r="E25" s="287" t="s">
        <v>1</v>
      </c>
      <c r="F25" s="288">
        <v>8</v>
      </c>
      <c r="G25" s="36"/>
      <c r="H25" s="42"/>
    </row>
    <row r="26" s="2" customFormat="1" ht="16.8" customHeight="1">
      <c r="A26" s="36"/>
      <c r="B26" s="42"/>
      <c r="C26" s="289" t="s">
        <v>285</v>
      </c>
      <c r="D26" s="289" t="s">
        <v>286</v>
      </c>
      <c r="E26" s="15" t="s">
        <v>1</v>
      </c>
      <c r="F26" s="290">
        <v>8</v>
      </c>
      <c r="G26" s="36"/>
      <c r="H26" s="42"/>
    </row>
    <row r="27" s="2" customFormat="1" ht="16.8" customHeight="1">
      <c r="A27" s="36"/>
      <c r="B27" s="42"/>
      <c r="C27" s="291" t="s">
        <v>980</v>
      </c>
      <c r="D27" s="36"/>
      <c r="E27" s="36"/>
      <c r="F27" s="36"/>
      <c r="G27" s="36"/>
      <c r="H27" s="42"/>
    </row>
    <row r="28" s="2" customFormat="1" ht="16.8" customHeight="1">
      <c r="A28" s="36"/>
      <c r="B28" s="42"/>
      <c r="C28" s="289" t="s">
        <v>282</v>
      </c>
      <c r="D28" s="289" t="s">
        <v>283</v>
      </c>
      <c r="E28" s="15" t="s">
        <v>193</v>
      </c>
      <c r="F28" s="290">
        <v>75</v>
      </c>
      <c r="G28" s="36"/>
      <c r="H28" s="42"/>
    </row>
    <row r="29" s="2" customFormat="1" ht="16.8" customHeight="1">
      <c r="A29" s="36"/>
      <c r="B29" s="42"/>
      <c r="C29" s="285" t="s">
        <v>343</v>
      </c>
      <c r="D29" s="286" t="s">
        <v>343</v>
      </c>
      <c r="E29" s="287" t="s">
        <v>1</v>
      </c>
      <c r="F29" s="288">
        <v>225</v>
      </c>
      <c r="G29" s="36"/>
      <c r="H29" s="42"/>
    </row>
    <row r="30" s="2" customFormat="1" ht="16.8" customHeight="1">
      <c r="A30" s="36"/>
      <c r="B30" s="42"/>
      <c r="C30" s="289" t="s">
        <v>343</v>
      </c>
      <c r="D30" s="289" t="s">
        <v>344</v>
      </c>
      <c r="E30" s="15" t="s">
        <v>1</v>
      </c>
      <c r="F30" s="290">
        <v>225</v>
      </c>
      <c r="G30" s="36"/>
      <c r="H30" s="42"/>
    </row>
    <row r="31" s="2" customFormat="1" ht="16.8" customHeight="1">
      <c r="A31" s="36"/>
      <c r="B31" s="42"/>
      <c r="C31" s="285" t="s">
        <v>349</v>
      </c>
      <c r="D31" s="286" t="s">
        <v>349</v>
      </c>
      <c r="E31" s="287" t="s">
        <v>1</v>
      </c>
      <c r="F31" s="288">
        <v>225</v>
      </c>
      <c r="G31" s="36"/>
      <c r="H31" s="42"/>
    </row>
    <row r="32" s="2" customFormat="1" ht="16.8" customHeight="1">
      <c r="A32" s="36"/>
      <c r="B32" s="42"/>
      <c r="C32" s="289" t="s">
        <v>349</v>
      </c>
      <c r="D32" s="289" t="s">
        <v>350</v>
      </c>
      <c r="E32" s="15" t="s">
        <v>1</v>
      </c>
      <c r="F32" s="290">
        <v>225</v>
      </c>
      <c r="G32" s="36"/>
      <c r="H32" s="42"/>
    </row>
    <row r="33" s="2" customFormat="1" ht="16.8" customHeight="1">
      <c r="A33" s="36"/>
      <c r="B33" s="42"/>
      <c r="C33" s="285" t="s">
        <v>355</v>
      </c>
      <c r="D33" s="286" t="s">
        <v>355</v>
      </c>
      <c r="E33" s="287" t="s">
        <v>1</v>
      </c>
      <c r="F33" s="288">
        <v>123.75</v>
      </c>
      <c r="G33" s="36"/>
      <c r="H33" s="42"/>
    </row>
    <row r="34" s="2" customFormat="1" ht="16.8" customHeight="1">
      <c r="A34" s="36"/>
      <c r="B34" s="42"/>
      <c r="C34" s="289" t="s">
        <v>355</v>
      </c>
      <c r="D34" s="289" t="s">
        <v>356</v>
      </c>
      <c r="E34" s="15" t="s">
        <v>1</v>
      </c>
      <c r="F34" s="290">
        <v>123.75</v>
      </c>
      <c r="G34" s="36"/>
      <c r="H34" s="42"/>
    </row>
    <row r="35" s="2" customFormat="1" ht="16.8" customHeight="1">
      <c r="A35" s="36"/>
      <c r="B35" s="42"/>
      <c r="C35" s="285" t="s">
        <v>361</v>
      </c>
      <c r="D35" s="286" t="s">
        <v>361</v>
      </c>
      <c r="E35" s="287" t="s">
        <v>1</v>
      </c>
      <c r="F35" s="288">
        <v>75</v>
      </c>
      <c r="G35" s="36"/>
      <c r="H35" s="42"/>
    </row>
    <row r="36" s="2" customFormat="1" ht="16.8" customHeight="1">
      <c r="A36" s="36"/>
      <c r="B36" s="42"/>
      <c r="C36" s="289" t="s">
        <v>361</v>
      </c>
      <c r="D36" s="289" t="s">
        <v>362</v>
      </c>
      <c r="E36" s="15" t="s">
        <v>1</v>
      </c>
      <c r="F36" s="290">
        <v>75</v>
      </c>
      <c r="G36" s="36"/>
      <c r="H36" s="42"/>
    </row>
    <row r="37" s="2" customFormat="1" ht="16.8" customHeight="1">
      <c r="A37" s="36"/>
      <c r="B37" s="42"/>
      <c r="C37" s="285" t="s">
        <v>368</v>
      </c>
      <c r="D37" s="286" t="s">
        <v>368</v>
      </c>
      <c r="E37" s="287" t="s">
        <v>1</v>
      </c>
      <c r="F37" s="288">
        <v>37.5</v>
      </c>
      <c r="G37" s="36"/>
      <c r="H37" s="42"/>
    </row>
    <row r="38" s="2" customFormat="1" ht="16.8" customHeight="1">
      <c r="A38" s="36"/>
      <c r="B38" s="42"/>
      <c r="C38" s="289" t="s">
        <v>368</v>
      </c>
      <c r="D38" s="289" t="s">
        <v>369</v>
      </c>
      <c r="E38" s="15" t="s">
        <v>1</v>
      </c>
      <c r="F38" s="290">
        <v>37.5</v>
      </c>
      <c r="G38" s="36"/>
      <c r="H38" s="42"/>
    </row>
    <row r="39" s="2" customFormat="1" ht="16.8" customHeight="1">
      <c r="A39" s="36"/>
      <c r="B39" s="42"/>
      <c r="C39" s="285" t="s">
        <v>375</v>
      </c>
      <c r="D39" s="286" t="s">
        <v>375</v>
      </c>
      <c r="E39" s="287" t="s">
        <v>1</v>
      </c>
      <c r="F39" s="288">
        <v>75</v>
      </c>
      <c r="G39" s="36"/>
      <c r="H39" s="42"/>
    </row>
    <row r="40" s="2" customFormat="1" ht="16.8" customHeight="1">
      <c r="A40" s="36"/>
      <c r="B40" s="42"/>
      <c r="C40" s="289" t="s">
        <v>375</v>
      </c>
      <c r="D40" s="289" t="s">
        <v>376</v>
      </c>
      <c r="E40" s="15" t="s">
        <v>1</v>
      </c>
      <c r="F40" s="290">
        <v>75</v>
      </c>
      <c r="G40" s="36"/>
      <c r="H40" s="42"/>
    </row>
    <row r="41" s="2" customFormat="1" ht="16.8" customHeight="1">
      <c r="A41" s="36"/>
      <c r="B41" s="42"/>
      <c r="C41" s="285" t="s">
        <v>383</v>
      </c>
      <c r="D41" s="286" t="s">
        <v>383</v>
      </c>
      <c r="E41" s="287" t="s">
        <v>1</v>
      </c>
      <c r="F41" s="288">
        <v>75</v>
      </c>
      <c r="G41" s="36"/>
      <c r="H41" s="42"/>
    </row>
    <row r="42" s="2" customFormat="1" ht="16.8" customHeight="1">
      <c r="A42" s="36"/>
      <c r="B42" s="42"/>
      <c r="C42" s="289" t="s">
        <v>383</v>
      </c>
      <c r="D42" s="289" t="s">
        <v>376</v>
      </c>
      <c r="E42" s="15" t="s">
        <v>1</v>
      </c>
      <c r="F42" s="290">
        <v>75</v>
      </c>
      <c r="G42" s="36"/>
      <c r="H42" s="42"/>
    </row>
    <row r="43" s="2" customFormat="1" ht="16.8" customHeight="1">
      <c r="A43" s="36"/>
      <c r="B43" s="42"/>
      <c r="C43" s="285" t="s">
        <v>390</v>
      </c>
      <c r="D43" s="286" t="s">
        <v>390</v>
      </c>
      <c r="E43" s="287" t="s">
        <v>1</v>
      </c>
      <c r="F43" s="288">
        <v>11.25</v>
      </c>
      <c r="G43" s="36"/>
      <c r="H43" s="42"/>
    </row>
    <row r="44" s="2" customFormat="1" ht="16.8" customHeight="1">
      <c r="A44" s="36"/>
      <c r="B44" s="42"/>
      <c r="C44" s="289" t="s">
        <v>390</v>
      </c>
      <c r="D44" s="289" t="s">
        <v>391</v>
      </c>
      <c r="E44" s="15" t="s">
        <v>1</v>
      </c>
      <c r="F44" s="290">
        <v>11.25</v>
      </c>
      <c r="G44" s="36"/>
      <c r="H44" s="42"/>
    </row>
    <row r="45" s="2" customFormat="1" ht="16.8" customHeight="1">
      <c r="A45" s="36"/>
      <c r="B45" s="42"/>
      <c r="C45" s="285" t="s">
        <v>398</v>
      </c>
      <c r="D45" s="286" t="s">
        <v>398</v>
      </c>
      <c r="E45" s="287" t="s">
        <v>1</v>
      </c>
      <c r="F45" s="288">
        <v>7.5</v>
      </c>
      <c r="G45" s="36"/>
      <c r="H45" s="42"/>
    </row>
    <row r="46" s="2" customFormat="1" ht="16.8" customHeight="1">
      <c r="A46" s="36"/>
      <c r="B46" s="42"/>
      <c r="C46" s="289" t="s">
        <v>398</v>
      </c>
      <c r="D46" s="289" t="s">
        <v>399</v>
      </c>
      <c r="E46" s="15" t="s">
        <v>1</v>
      </c>
      <c r="F46" s="290">
        <v>7.5</v>
      </c>
      <c r="G46" s="36"/>
      <c r="H46" s="42"/>
    </row>
    <row r="47" s="2" customFormat="1" ht="16.8" customHeight="1">
      <c r="A47" s="36"/>
      <c r="B47" s="42"/>
      <c r="C47" s="285" t="s">
        <v>168</v>
      </c>
      <c r="D47" s="286" t="s">
        <v>168</v>
      </c>
      <c r="E47" s="287" t="s">
        <v>1</v>
      </c>
      <c r="F47" s="288">
        <v>75</v>
      </c>
      <c r="G47" s="36"/>
      <c r="H47" s="42"/>
    </row>
    <row r="48" s="2" customFormat="1" ht="16.8" customHeight="1">
      <c r="A48" s="36"/>
      <c r="B48" s="42"/>
      <c r="C48" s="289" t="s">
        <v>168</v>
      </c>
      <c r="D48" s="289" t="s">
        <v>302</v>
      </c>
      <c r="E48" s="15" t="s">
        <v>1</v>
      </c>
      <c r="F48" s="290">
        <v>75</v>
      </c>
      <c r="G48" s="36"/>
      <c r="H48" s="42"/>
    </row>
    <row r="49" s="2" customFormat="1" ht="16.8" customHeight="1">
      <c r="A49" s="36"/>
      <c r="B49" s="42"/>
      <c r="C49" s="285" t="s">
        <v>408</v>
      </c>
      <c r="D49" s="286" t="s">
        <v>408</v>
      </c>
      <c r="E49" s="287" t="s">
        <v>1</v>
      </c>
      <c r="F49" s="288">
        <v>7.5</v>
      </c>
      <c r="G49" s="36"/>
      <c r="H49" s="42"/>
    </row>
    <row r="50" s="2" customFormat="1" ht="16.8" customHeight="1">
      <c r="A50" s="36"/>
      <c r="B50" s="42"/>
      <c r="C50" s="289" t="s">
        <v>408</v>
      </c>
      <c r="D50" s="289" t="s">
        <v>409</v>
      </c>
      <c r="E50" s="15" t="s">
        <v>1</v>
      </c>
      <c r="F50" s="290">
        <v>7.5</v>
      </c>
      <c r="G50" s="36"/>
      <c r="H50" s="42"/>
    </row>
    <row r="51" s="2" customFormat="1" ht="16.8" customHeight="1">
      <c r="A51" s="36"/>
      <c r="B51" s="42"/>
      <c r="C51" s="285" t="s">
        <v>175</v>
      </c>
      <c r="D51" s="286" t="s">
        <v>175</v>
      </c>
      <c r="E51" s="287" t="s">
        <v>1</v>
      </c>
      <c r="F51" s="288">
        <v>75</v>
      </c>
      <c r="G51" s="36"/>
      <c r="H51" s="42"/>
    </row>
    <row r="52" s="2" customFormat="1" ht="16.8" customHeight="1">
      <c r="A52" s="36"/>
      <c r="B52" s="42"/>
      <c r="C52" s="289" t="s">
        <v>175</v>
      </c>
      <c r="D52" s="289" t="s">
        <v>307</v>
      </c>
      <c r="E52" s="15" t="s">
        <v>1</v>
      </c>
      <c r="F52" s="290">
        <v>75</v>
      </c>
      <c r="G52" s="36"/>
      <c r="H52" s="42"/>
    </row>
    <row r="53" s="2" customFormat="1" ht="16.8" customHeight="1">
      <c r="A53" s="36"/>
      <c r="B53" s="42"/>
      <c r="C53" s="285" t="s">
        <v>448</v>
      </c>
      <c r="D53" s="286" t="s">
        <v>448</v>
      </c>
      <c r="E53" s="287" t="s">
        <v>1</v>
      </c>
      <c r="F53" s="288">
        <v>10.27763</v>
      </c>
      <c r="G53" s="36"/>
      <c r="H53" s="42"/>
    </row>
    <row r="54" s="2" customFormat="1" ht="16.8" customHeight="1">
      <c r="A54" s="36"/>
      <c r="B54" s="42"/>
      <c r="C54" s="289" t="s">
        <v>1</v>
      </c>
      <c r="D54" s="289" t="s">
        <v>223</v>
      </c>
      <c r="E54" s="15" t="s">
        <v>1</v>
      </c>
      <c r="F54" s="290">
        <v>0</v>
      </c>
      <c r="G54" s="36"/>
      <c r="H54" s="42"/>
    </row>
    <row r="55" s="2" customFormat="1" ht="16.8" customHeight="1">
      <c r="A55" s="36"/>
      <c r="B55" s="42"/>
      <c r="C55" s="289" t="s">
        <v>1</v>
      </c>
      <c r="D55" s="289" t="s">
        <v>447</v>
      </c>
      <c r="E55" s="15" t="s">
        <v>1</v>
      </c>
      <c r="F55" s="290">
        <v>0</v>
      </c>
      <c r="G55" s="36"/>
      <c r="H55" s="42"/>
    </row>
    <row r="56" s="2" customFormat="1" ht="16.8" customHeight="1">
      <c r="A56" s="36"/>
      <c r="B56" s="42"/>
      <c r="C56" s="289" t="s">
        <v>448</v>
      </c>
      <c r="D56" s="289" t="s">
        <v>449</v>
      </c>
      <c r="E56" s="15" t="s">
        <v>1</v>
      </c>
      <c r="F56" s="290">
        <v>10.27763</v>
      </c>
      <c r="G56" s="36"/>
      <c r="H56" s="42"/>
    </row>
    <row r="57" s="2" customFormat="1" ht="16.8" customHeight="1">
      <c r="A57" s="36"/>
      <c r="B57" s="42"/>
      <c r="C57" s="285" t="s">
        <v>454</v>
      </c>
      <c r="D57" s="286" t="s">
        <v>454</v>
      </c>
      <c r="E57" s="287" t="s">
        <v>1</v>
      </c>
      <c r="F57" s="288">
        <v>465</v>
      </c>
      <c r="G57" s="36"/>
      <c r="H57" s="42"/>
    </row>
    <row r="58" s="2" customFormat="1" ht="16.8" customHeight="1">
      <c r="A58" s="36"/>
      <c r="B58" s="42"/>
      <c r="C58" s="289" t="s">
        <v>454</v>
      </c>
      <c r="D58" s="289" t="s">
        <v>455</v>
      </c>
      <c r="E58" s="15" t="s">
        <v>1</v>
      </c>
      <c r="F58" s="290">
        <v>465</v>
      </c>
      <c r="G58" s="36"/>
      <c r="H58" s="42"/>
    </row>
    <row r="59" s="2" customFormat="1" ht="16.8" customHeight="1">
      <c r="A59" s="36"/>
      <c r="B59" s="42"/>
      <c r="C59" s="291" t="s">
        <v>980</v>
      </c>
      <c r="D59" s="36"/>
      <c r="E59" s="36"/>
      <c r="F59" s="36"/>
      <c r="G59" s="36"/>
      <c r="H59" s="42"/>
    </row>
    <row r="60" s="2" customFormat="1" ht="16.8" customHeight="1">
      <c r="A60" s="36"/>
      <c r="B60" s="42"/>
      <c r="C60" s="289" t="s">
        <v>282</v>
      </c>
      <c r="D60" s="289" t="s">
        <v>283</v>
      </c>
      <c r="E60" s="15" t="s">
        <v>193</v>
      </c>
      <c r="F60" s="290">
        <v>3360</v>
      </c>
      <c r="G60" s="36"/>
      <c r="H60" s="42"/>
    </row>
    <row r="61" s="2" customFormat="1" ht="16.8" customHeight="1">
      <c r="A61" s="36"/>
      <c r="B61" s="42"/>
      <c r="C61" s="285" t="s">
        <v>478</v>
      </c>
      <c r="D61" s="286" t="s">
        <v>478</v>
      </c>
      <c r="E61" s="287" t="s">
        <v>1</v>
      </c>
      <c r="F61" s="288">
        <v>3360</v>
      </c>
      <c r="G61" s="36"/>
      <c r="H61" s="42"/>
    </row>
    <row r="62" s="2" customFormat="1" ht="16.8" customHeight="1">
      <c r="A62" s="36"/>
      <c r="B62" s="42"/>
      <c r="C62" s="289" t="s">
        <v>478</v>
      </c>
      <c r="D62" s="289" t="s">
        <v>479</v>
      </c>
      <c r="E62" s="15" t="s">
        <v>1</v>
      </c>
      <c r="F62" s="290">
        <v>3360</v>
      </c>
      <c r="G62" s="36"/>
      <c r="H62" s="42"/>
    </row>
    <row r="63" s="2" customFormat="1" ht="16.8" customHeight="1">
      <c r="A63" s="36"/>
      <c r="B63" s="42"/>
      <c r="C63" s="285" t="s">
        <v>485</v>
      </c>
      <c r="D63" s="286" t="s">
        <v>485</v>
      </c>
      <c r="E63" s="287" t="s">
        <v>1</v>
      </c>
      <c r="F63" s="288">
        <v>3360</v>
      </c>
      <c r="G63" s="36"/>
      <c r="H63" s="42"/>
    </row>
    <row r="64" s="2" customFormat="1" ht="16.8" customHeight="1">
      <c r="A64" s="36"/>
      <c r="B64" s="42"/>
      <c r="C64" s="289" t="s">
        <v>485</v>
      </c>
      <c r="D64" s="289" t="s">
        <v>486</v>
      </c>
      <c r="E64" s="15" t="s">
        <v>1</v>
      </c>
      <c r="F64" s="290">
        <v>3360</v>
      </c>
      <c r="G64" s="36"/>
      <c r="H64" s="42"/>
    </row>
    <row r="65" s="2" customFormat="1" ht="16.8" customHeight="1">
      <c r="A65" s="36"/>
      <c r="B65" s="42"/>
      <c r="C65" s="285" t="s">
        <v>489</v>
      </c>
      <c r="D65" s="286" t="s">
        <v>489</v>
      </c>
      <c r="E65" s="287" t="s">
        <v>1</v>
      </c>
      <c r="F65" s="288">
        <v>3360</v>
      </c>
      <c r="G65" s="36"/>
      <c r="H65" s="42"/>
    </row>
    <row r="66" s="2" customFormat="1" ht="16.8" customHeight="1">
      <c r="A66" s="36"/>
      <c r="B66" s="42"/>
      <c r="C66" s="289" t="s">
        <v>489</v>
      </c>
      <c r="D66" s="289" t="s">
        <v>490</v>
      </c>
      <c r="E66" s="15" t="s">
        <v>1</v>
      </c>
      <c r="F66" s="290">
        <v>3360</v>
      </c>
      <c r="G66" s="36"/>
      <c r="H66" s="42"/>
    </row>
    <row r="67" s="2" customFormat="1" ht="16.8" customHeight="1">
      <c r="A67" s="36"/>
      <c r="B67" s="42"/>
      <c r="C67" s="285" t="s">
        <v>493</v>
      </c>
      <c r="D67" s="286" t="s">
        <v>493</v>
      </c>
      <c r="E67" s="287" t="s">
        <v>1</v>
      </c>
      <c r="F67" s="288">
        <v>13440</v>
      </c>
      <c r="G67" s="36"/>
      <c r="H67" s="42"/>
    </row>
    <row r="68" s="2" customFormat="1" ht="16.8" customHeight="1">
      <c r="A68" s="36"/>
      <c r="B68" s="42"/>
      <c r="C68" s="289" t="s">
        <v>493</v>
      </c>
      <c r="D68" s="289" t="s">
        <v>494</v>
      </c>
      <c r="E68" s="15" t="s">
        <v>1</v>
      </c>
      <c r="F68" s="290">
        <v>13440</v>
      </c>
      <c r="G68" s="36"/>
      <c r="H68" s="42"/>
    </row>
    <row r="69" s="2" customFormat="1" ht="16.8" customHeight="1">
      <c r="A69" s="36"/>
      <c r="B69" s="42"/>
      <c r="C69" s="285" t="s">
        <v>498</v>
      </c>
      <c r="D69" s="286" t="s">
        <v>498</v>
      </c>
      <c r="E69" s="287" t="s">
        <v>1</v>
      </c>
      <c r="F69" s="288">
        <v>13440</v>
      </c>
      <c r="G69" s="36"/>
      <c r="H69" s="42"/>
    </row>
    <row r="70" s="2" customFormat="1" ht="16.8" customHeight="1">
      <c r="A70" s="36"/>
      <c r="B70" s="42"/>
      <c r="C70" s="289" t="s">
        <v>498</v>
      </c>
      <c r="D70" s="289" t="s">
        <v>499</v>
      </c>
      <c r="E70" s="15" t="s">
        <v>1</v>
      </c>
      <c r="F70" s="290">
        <v>13440</v>
      </c>
      <c r="G70" s="36"/>
      <c r="H70" s="42"/>
    </row>
    <row r="71" s="2" customFormat="1" ht="16.8" customHeight="1">
      <c r="A71" s="36"/>
      <c r="B71" s="42"/>
      <c r="C71" s="285" t="s">
        <v>502</v>
      </c>
      <c r="D71" s="286" t="s">
        <v>502</v>
      </c>
      <c r="E71" s="287" t="s">
        <v>1</v>
      </c>
      <c r="F71" s="288">
        <v>3360</v>
      </c>
      <c r="G71" s="36"/>
      <c r="H71" s="42"/>
    </row>
    <row r="72" s="2" customFormat="1" ht="16.8" customHeight="1">
      <c r="A72" s="36"/>
      <c r="B72" s="42"/>
      <c r="C72" s="289" t="s">
        <v>502</v>
      </c>
      <c r="D72" s="289" t="s">
        <v>490</v>
      </c>
      <c r="E72" s="15" t="s">
        <v>1</v>
      </c>
      <c r="F72" s="290">
        <v>3360</v>
      </c>
      <c r="G72" s="36"/>
      <c r="H72" s="42"/>
    </row>
    <row r="73" s="2" customFormat="1" ht="16.8" customHeight="1">
      <c r="A73" s="36"/>
      <c r="B73" s="42"/>
      <c r="C73" s="285" t="s">
        <v>506</v>
      </c>
      <c r="D73" s="286" t="s">
        <v>506</v>
      </c>
      <c r="E73" s="287" t="s">
        <v>1</v>
      </c>
      <c r="F73" s="288">
        <v>268.80000000000001</v>
      </c>
      <c r="G73" s="36"/>
      <c r="H73" s="42"/>
    </row>
    <row r="74" s="2" customFormat="1" ht="16.8" customHeight="1">
      <c r="A74" s="36"/>
      <c r="B74" s="42"/>
      <c r="C74" s="289" t="s">
        <v>506</v>
      </c>
      <c r="D74" s="289" t="s">
        <v>507</v>
      </c>
      <c r="E74" s="15" t="s">
        <v>1</v>
      </c>
      <c r="F74" s="290">
        <v>268.80000000000001</v>
      </c>
      <c r="G74" s="36"/>
      <c r="H74" s="42"/>
    </row>
    <row r="75" s="2" customFormat="1" ht="16.8" customHeight="1">
      <c r="A75" s="36"/>
      <c r="B75" s="42"/>
      <c r="C75" s="285" t="s">
        <v>514</v>
      </c>
      <c r="D75" s="286" t="s">
        <v>514</v>
      </c>
      <c r="E75" s="287" t="s">
        <v>1</v>
      </c>
      <c r="F75" s="288">
        <v>3360</v>
      </c>
      <c r="G75" s="36"/>
      <c r="H75" s="42"/>
    </row>
    <row r="76" s="2" customFormat="1" ht="16.8" customHeight="1">
      <c r="A76" s="36"/>
      <c r="B76" s="42"/>
      <c r="C76" s="289" t="s">
        <v>514</v>
      </c>
      <c r="D76" s="289" t="s">
        <v>515</v>
      </c>
      <c r="E76" s="15" t="s">
        <v>1</v>
      </c>
      <c r="F76" s="290">
        <v>3360</v>
      </c>
      <c r="G76" s="36"/>
      <c r="H76" s="42"/>
    </row>
    <row r="77" s="2" customFormat="1" ht="16.8" customHeight="1">
      <c r="A77" s="36"/>
      <c r="B77" s="42"/>
      <c r="C77" s="285" t="s">
        <v>181</v>
      </c>
      <c r="D77" s="286" t="s">
        <v>181</v>
      </c>
      <c r="E77" s="287" t="s">
        <v>1</v>
      </c>
      <c r="F77" s="288">
        <v>75</v>
      </c>
      <c r="G77" s="36"/>
      <c r="H77" s="42"/>
    </row>
    <row r="78" s="2" customFormat="1" ht="16.8" customHeight="1">
      <c r="A78" s="36"/>
      <c r="B78" s="42"/>
      <c r="C78" s="289" t="s">
        <v>181</v>
      </c>
      <c r="D78" s="289" t="s">
        <v>302</v>
      </c>
      <c r="E78" s="15" t="s">
        <v>1</v>
      </c>
      <c r="F78" s="290">
        <v>75</v>
      </c>
      <c r="G78" s="36"/>
      <c r="H78" s="42"/>
    </row>
    <row r="79" s="2" customFormat="1" ht="16.8" customHeight="1">
      <c r="A79" s="36"/>
      <c r="B79" s="42"/>
      <c r="C79" s="285" t="s">
        <v>520</v>
      </c>
      <c r="D79" s="286" t="s">
        <v>520</v>
      </c>
      <c r="E79" s="287" t="s">
        <v>1</v>
      </c>
      <c r="F79" s="288">
        <v>6.7199999999999998</v>
      </c>
      <c r="G79" s="36"/>
      <c r="H79" s="42"/>
    </row>
    <row r="80" s="2" customFormat="1" ht="16.8" customHeight="1">
      <c r="A80" s="36"/>
      <c r="B80" s="42"/>
      <c r="C80" s="289" t="s">
        <v>520</v>
      </c>
      <c r="D80" s="289" t="s">
        <v>521</v>
      </c>
      <c r="E80" s="15" t="s">
        <v>1</v>
      </c>
      <c r="F80" s="290">
        <v>6.7199999999999998</v>
      </c>
      <c r="G80" s="36"/>
      <c r="H80" s="42"/>
    </row>
    <row r="81" s="2" customFormat="1" ht="16.8" customHeight="1">
      <c r="A81" s="36"/>
      <c r="B81" s="42"/>
      <c r="C81" s="285" t="s">
        <v>527</v>
      </c>
      <c r="D81" s="286" t="s">
        <v>527</v>
      </c>
      <c r="E81" s="287" t="s">
        <v>1</v>
      </c>
      <c r="F81" s="288">
        <v>3360</v>
      </c>
      <c r="G81" s="36"/>
      <c r="H81" s="42"/>
    </row>
    <row r="82" s="2" customFormat="1" ht="16.8" customHeight="1">
      <c r="A82" s="36"/>
      <c r="B82" s="42"/>
      <c r="C82" s="289" t="s">
        <v>527</v>
      </c>
      <c r="D82" s="289" t="s">
        <v>486</v>
      </c>
      <c r="E82" s="15" t="s">
        <v>1</v>
      </c>
      <c r="F82" s="290">
        <v>3360</v>
      </c>
      <c r="G82" s="36"/>
      <c r="H82" s="42"/>
    </row>
    <row r="83" s="2" customFormat="1" ht="16.8" customHeight="1">
      <c r="A83" s="36"/>
      <c r="B83" s="42"/>
      <c r="C83" s="285" t="s">
        <v>533</v>
      </c>
      <c r="D83" s="286" t="s">
        <v>533</v>
      </c>
      <c r="E83" s="287" t="s">
        <v>1</v>
      </c>
      <c r="F83" s="288">
        <v>3360</v>
      </c>
      <c r="G83" s="36"/>
      <c r="H83" s="42"/>
    </row>
    <row r="84" s="2" customFormat="1" ht="16.8" customHeight="1">
      <c r="A84" s="36"/>
      <c r="B84" s="42"/>
      <c r="C84" s="289" t="s">
        <v>533</v>
      </c>
      <c r="D84" s="289" t="s">
        <v>486</v>
      </c>
      <c r="E84" s="15" t="s">
        <v>1</v>
      </c>
      <c r="F84" s="290">
        <v>3360</v>
      </c>
      <c r="G84" s="36"/>
      <c r="H84" s="42"/>
    </row>
    <row r="85" s="2" customFormat="1" ht="16.8" customHeight="1">
      <c r="A85" s="36"/>
      <c r="B85" s="42"/>
      <c r="C85" s="285" t="s">
        <v>536</v>
      </c>
      <c r="D85" s="286" t="s">
        <v>536</v>
      </c>
      <c r="E85" s="287" t="s">
        <v>1</v>
      </c>
      <c r="F85" s="288">
        <v>2688</v>
      </c>
      <c r="G85" s="36"/>
      <c r="H85" s="42"/>
    </row>
    <row r="86" s="2" customFormat="1" ht="16.8" customHeight="1">
      <c r="A86" s="36"/>
      <c r="B86" s="42"/>
      <c r="C86" s="289" t="s">
        <v>536</v>
      </c>
      <c r="D86" s="289" t="s">
        <v>537</v>
      </c>
      <c r="E86" s="15" t="s">
        <v>1</v>
      </c>
      <c r="F86" s="290">
        <v>2688</v>
      </c>
      <c r="G86" s="36"/>
      <c r="H86" s="42"/>
    </row>
    <row r="87" s="2" customFormat="1" ht="16.8" customHeight="1">
      <c r="A87" s="36"/>
      <c r="B87" s="42"/>
      <c r="C87" s="285" t="s">
        <v>539</v>
      </c>
      <c r="D87" s="286" t="s">
        <v>539</v>
      </c>
      <c r="E87" s="287" t="s">
        <v>1</v>
      </c>
      <c r="F87" s="288">
        <v>3360</v>
      </c>
      <c r="G87" s="36"/>
      <c r="H87" s="42"/>
    </row>
    <row r="88" s="2" customFormat="1" ht="16.8" customHeight="1">
      <c r="A88" s="36"/>
      <c r="B88" s="42"/>
      <c r="C88" s="289" t="s">
        <v>539</v>
      </c>
      <c r="D88" s="289" t="s">
        <v>486</v>
      </c>
      <c r="E88" s="15" t="s">
        <v>1</v>
      </c>
      <c r="F88" s="290">
        <v>3360</v>
      </c>
      <c r="G88" s="36"/>
      <c r="H88" s="42"/>
    </row>
    <row r="89" s="2" customFormat="1" ht="16.8" customHeight="1">
      <c r="A89" s="36"/>
      <c r="B89" s="42"/>
      <c r="C89" s="285" t="s">
        <v>542</v>
      </c>
      <c r="D89" s="286" t="s">
        <v>542</v>
      </c>
      <c r="E89" s="287" t="s">
        <v>1</v>
      </c>
      <c r="F89" s="288">
        <v>336</v>
      </c>
      <c r="G89" s="36"/>
      <c r="H89" s="42"/>
    </row>
    <row r="90" s="2" customFormat="1" ht="16.8" customHeight="1">
      <c r="A90" s="36"/>
      <c r="B90" s="42"/>
      <c r="C90" s="289" t="s">
        <v>542</v>
      </c>
      <c r="D90" s="289" t="s">
        <v>543</v>
      </c>
      <c r="E90" s="15" t="s">
        <v>1</v>
      </c>
      <c r="F90" s="290">
        <v>336</v>
      </c>
      <c r="G90" s="36"/>
      <c r="H90" s="42"/>
    </row>
    <row r="91" s="2" customFormat="1" ht="16.8" customHeight="1">
      <c r="A91" s="36"/>
      <c r="B91" s="42"/>
      <c r="C91" s="285" t="s">
        <v>546</v>
      </c>
      <c r="D91" s="286" t="s">
        <v>546</v>
      </c>
      <c r="E91" s="287" t="s">
        <v>1</v>
      </c>
      <c r="F91" s="288">
        <v>201.59999999999999</v>
      </c>
      <c r="G91" s="36"/>
      <c r="H91" s="42"/>
    </row>
    <row r="92" s="2" customFormat="1" ht="16.8" customHeight="1">
      <c r="A92" s="36"/>
      <c r="B92" s="42"/>
      <c r="C92" s="289" t="s">
        <v>546</v>
      </c>
      <c r="D92" s="289" t="s">
        <v>547</v>
      </c>
      <c r="E92" s="15" t="s">
        <v>1</v>
      </c>
      <c r="F92" s="290">
        <v>201.59999999999999</v>
      </c>
      <c r="G92" s="36"/>
      <c r="H92" s="42"/>
    </row>
    <row r="93" s="2" customFormat="1" ht="16.8" customHeight="1">
      <c r="A93" s="36"/>
      <c r="B93" s="42"/>
      <c r="C93" s="285" t="s">
        <v>550</v>
      </c>
      <c r="D93" s="286" t="s">
        <v>550</v>
      </c>
      <c r="E93" s="287" t="s">
        <v>1</v>
      </c>
      <c r="F93" s="288">
        <v>201.59999999999999</v>
      </c>
      <c r="G93" s="36"/>
      <c r="H93" s="42"/>
    </row>
    <row r="94" s="2" customFormat="1" ht="16.8" customHeight="1">
      <c r="A94" s="36"/>
      <c r="B94" s="42"/>
      <c r="C94" s="289" t="s">
        <v>550</v>
      </c>
      <c r="D94" s="289" t="s">
        <v>551</v>
      </c>
      <c r="E94" s="15" t="s">
        <v>1</v>
      </c>
      <c r="F94" s="290">
        <v>201.59999999999999</v>
      </c>
      <c r="G94" s="36"/>
      <c r="H94" s="42"/>
    </row>
    <row r="95" s="2" customFormat="1" ht="16.8" customHeight="1">
      <c r="A95" s="36"/>
      <c r="B95" s="42"/>
      <c r="C95" s="285" t="s">
        <v>554</v>
      </c>
      <c r="D95" s="286" t="s">
        <v>554</v>
      </c>
      <c r="E95" s="287" t="s">
        <v>1</v>
      </c>
      <c r="F95" s="288">
        <v>201.59999999999999</v>
      </c>
      <c r="G95" s="36"/>
      <c r="H95" s="42"/>
    </row>
    <row r="96" s="2" customFormat="1" ht="16.8" customHeight="1">
      <c r="A96" s="36"/>
      <c r="B96" s="42"/>
      <c r="C96" s="289" t="s">
        <v>554</v>
      </c>
      <c r="D96" s="289" t="s">
        <v>551</v>
      </c>
      <c r="E96" s="15" t="s">
        <v>1</v>
      </c>
      <c r="F96" s="290">
        <v>201.59999999999999</v>
      </c>
      <c r="G96" s="36"/>
      <c r="H96" s="42"/>
    </row>
    <row r="97" s="2" customFormat="1" ht="16.8" customHeight="1">
      <c r="A97" s="36"/>
      <c r="B97" s="42"/>
      <c r="C97" s="285" t="s">
        <v>559</v>
      </c>
      <c r="D97" s="286" t="s">
        <v>559</v>
      </c>
      <c r="E97" s="287" t="s">
        <v>1</v>
      </c>
      <c r="F97" s="288">
        <v>3360</v>
      </c>
      <c r="G97" s="36"/>
      <c r="H97" s="42"/>
    </row>
    <row r="98" s="2" customFormat="1" ht="16.8" customHeight="1">
      <c r="A98" s="36"/>
      <c r="B98" s="42"/>
      <c r="C98" s="289" t="s">
        <v>559</v>
      </c>
      <c r="D98" s="289" t="s">
        <v>479</v>
      </c>
      <c r="E98" s="15" t="s">
        <v>1</v>
      </c>
      <c r="F98" s="290">
        <v>3360</v>
      </c>
      <c r="G98" s="36"/>
      <c r="H98" s="42"/>
    </row>
    <row r="99" s="2" customFormat="1" ht="16.8" customHeight="1">
      <c r="A99" s="36"/>
      <c r="B99" s="42"/>
      <c r="C99" s="285" t="s">
        <v>210</v>
      </c>
      <c r="D99" s="286" t="s">
        <v>210</v>
      </c>
      <c r="E99" s="287" t="s">
        <v>1</v>
      </c>
      <c r="F99" s="288">
        <v>450</v>
      </c>
      <c r="G99" s="36"/>
      <c r="H99" s="42"/>
    </row>
    <row r="100" s="2" customFormat="1" ht="16.8" customHeight="1">
      <c r="A100" s="36"/>
      <c r="B100" s="42"/>
      <c r="C100" s="289" t="s">
        <v>210</v>
      </c>
      <c r="D100" s="289" t="s">
        <v>316</v>
      </c>
      <c r="E100" s="15" t="s">
        <v>1</v>
      </c>
      <c r="F100" s="290">
        <v>450</v>
      </c>
      <c r="G100" s="36"/>
      <c r="H100" s="42"/>
    </row>
    <row r="101" s="2" customFormat="1" ht="16.8" customHeight="1">
      <c r="A101" s="36"/>
      <c r="B101" s="42"/>
      <c r="C101" s="285" t="s">
        <v>320</v>
      </c>
      <c r="D101" s="286" t="s">
        <v>320</v>
      </c>
      <c r="E101" s="287" t="s">
        <v>1</v>
      </c>
      <c r="F101" s="288">
        <v>450</v>
      </c>
      <c r="G101" s="36"/>
      <c r="H101" s="42"/>
    </row>
    <row r="102" s="2" customFormat="1" ht="16.8" customHeight="1">
      <c r="A102" s="36"/>
      <c r="B102" s="42"/>
      <c r="C102" s="289" t="s">
        <v>320</v>
      </c>
      <c r="D102" s="289" t="s">
        <v>321</v>
      </c>
      <c r="E102" s="15" t="s">
        <v>1</v>
      </c>
      <c r="F102" s="290">
        <v>450</v>
      </c>
      <c r="G102" s="36"/>
      <c r="H102" s="42"/>
    </row>
    <row r="103" s="2" customFormat="1" ht="16.8" customHeight="1">
      <c r="A103" s="36"/>
      <c r="B103" s="42"/>
      <c r="C103" s="285" t="s">
        <v>623</v>
      </c>
      <c r="D103" s="286" t="s">
        <v>623</v>
      </c>
      <c r="E103" s="287" t="s">
        <v>1</v>
      </c>
      <c r="F103" s="288">
        <v>223.95071999999999</v>
      </c>
      <c r="G103" s="36"/>
      <c r="H103" s="42"/>
    </row>
    <row r="104" s="2" customFormat="1" ht="16.8" customHeight="1">
      <c r="A104" s="36"/>
      <c r="B104" s="42"/>
      <c r="C104" s="289" t="s">
        <v>1</v>
      </c>
      <c r="D104" s="289" t="s">
        <v>223</v>
      </c>
      <c r="E104" s="15" t="s">
        <v>1</v>
      </c>
      <c r="F104" s="290">
        <v>0</v>
      </c>
      <c r="G104" s="36"/>
      <c r="H104" s="42"/>
    </row>
    <row r="105" s="2" customFormat="1" ht="16.8" customHeight="1">
      <c r="A105" s="36"/>
      <c r="B105" s="42"/>
      <c r="C105" s="289" t="s">
        <v>1</v>
      </c>
      <c r="D105" s="289" t="s">
        <v>622</v>
      </c>
      <c r="E105" s="15" t="s">
        <v>1</v>
      </c>
      <c r="F105" s="290">
        <v>0</v>
      </c>
      <c r="G105" s="36"/>
      <c r="H105" s="42"/>
    </row>
    <row r="106" s="2" customFormat="1" ht="16.8" customHeight="1">
      <c r="A106" s="36"/>
      <c r="B106" s="42"/>
      <c r="C106" s="289" t="s">
        <v>623</v>
      </c>
      <c r="D106" s="289" t="s">
        <v>624</v>
      </c>
      <c r="E106" s="15" t="s">
        <v>1</v>
      </c>
      <c r="F106" s="290">
        <v>223.95071999999999</v>
      </c>
      <c r="G106" s="36"/>
      <c r="H106" s="42"/>
    </row>
    <row r="107" s="2" customFormat="1" ht="16.8" customHeight="1">
      <c r="A107" s="36"/>
      <c r="B107" s="42"/>
      <c r="C107" s="285" t="s">
        <v>630</v>
      </c>
      <c r="D107" s="286" t="s">
        <v>630</v>
      </c>
      <c r="E107" s="287" t="s">
        <v>1</v>
      </c>
      <c r="F107" s="288">
        <v>568</v>
      </c>
      <c r="G107" s="36"/>
      <c r="H107" s="42"/>
    </row>
    <row r="108" s="2" customFormat="1" ht="16.8" customHeight="1">
      <c r="A108" s="36"/>
      <c r="B108" s="42"/>
      <c r="C108" s="289" t="s">
        <v>630</v>
      </c>
      <c r="D108" s="289" t="s">
        <v>631</v>
      </c>
      <c r="E108" s="15" t="s">
        <v>1</v>
      </c>
      <c r="F108" s="290">
        <v>568</v>
      </c>
      <c r="G108" s="36"/>
      <c r="H108" s="42"/>
    </row>
    <row r="109" s="2" customFormat="1" ht="16.8" customHeight="1">
      <c r="A109" s="36"/>
      <c r="B109" s="42"/>
      <c r="C109" s="291" t="s">
        <v>980</v>
      </c>
      <c r="D109" s="36"/>
      <c r="E109" s="36"/>
      <c r="F109" s="36"/>
      <c r="G109" s="36"/>
      <c r="H109" s="42"/>
    </row>
    <row r="110" s="2" customFormat="1" ht="16.8" customHeight="1">
      <c r="A110" s="36"/>
      <c r="B110" s="42"/>
      <c r="C110" s="289" t="s">
        <v>628</v>
      </c>
      <c r="D110" s="289" t="s">
        <v>283</v>
      </c>
      <c r="E110" s="15" t="s">
        <v>193</v>
      </c>
      <c r="F110" s="290">
        <v>2624</v>
      </c>
      <c r="G110" s="36"/>
      <c r="H110" s="42"/>
    </row>
    <row r="111" s="2" customFormat="1" ht="16.8" customHeight="1">
      <c r="A111" s="36"/>
      <c r="B111" s="42"/>
      <c r="C111" s="285" t="s">
        <v>645</v>
      </c>
      <c r="D111" s="286" t="s">
        <v>645</v>
      </c>
      <c r="E111" s="287" t="s">
        <v>1</v>
      </c>
      <c r="F111" s="288">
        <v>2624</v>
      </c>
      <c r="G111" s="36"/>
      <c r="H111" s="42"/>
    </row>
    <row r="112" s="2" customFormat="1" ht="16.8" customHeight="1">
      <c r="A112" s="36"/>
      <c r="B112" s="42"/>
      <c r="C112" s="289" t="s">
        <v>645</v>
      </c>
      <c r="D112" s="289" t="s">
        <v>646</v>
      </c>
      <c r="E112" s="15" t="s">
        <v>1</v>
      </c>
      <c r="F112" s="290">
        <v>2624</v>
      </c>
      <c r="G112" s="36"/>
      <c r="H112" s="42"/>
    </row>
    <row r="113" s="2" customFormat="1" ht="16.8" customHeight="1">
      <c r="A113" s="36"/>
      <c r="B113" s="42"/>
      <c r="C113" s="285" t="s">
        <v>649</v>
      </c>
      <c r="D113" s="286" t="s">
        <v>649</v>
      </c>
      <c r="E113" s="287" t="s">
        <v>1</v>
      </c>
      <c r="F113" s="288">
        <v>2624</v>
      </c>
      <c r="G113" s="36"/>
      <c r="H113" s="42"/>
    </row>
    <row r="114" s="2" customFormat="1" ht="16.8" customHeight="1">
      <c r="A114" s="36"/>
      <c r="B114" s="42"/>
      <c r="C114" s="289" t="s">
        <v>649</v>
      </c>
      <c r="D114" s="289" t="s">
        <v>646</v>
      </c>
      <c r="E114" s="15" t="s">
        <v>1</v>
      </c>
      <c r="F114" s="290">
        <v>2624</v>
      </c>
      <c r="G114" s="36"/>
      <c r="H114" s="42"/>
    </row>
    <row r="115" s="2" customFormat="1" ht="16.8" customHeight="1">
      <c r="A115" s="36"/>
      <c r="B115" s="42"/>
      <c r="C115" s="285" t="s">
        <v>655</v>
      </c>
      <c r="D115" s="286" t="s">
        <v>655</v>
      </c>
      <c r="E115" s="287" t="s">
        <v>1</v>
      </c>
      <c r="F115" s="288">
        <v>2624</v>
      </c>
      <c r="G115" s="36"/>
      <c r="H115" s="42"/>
    </row>
    <row r="116" s="2" customFormat="1" ht="16.8" customHeight="1">
      <c r="A116" s="36"/>
      <c r="B116" s="42"/>
      <c r="C116" s="289" t="s">
        <v>655</v>
      </c>
      <c r="D116" s="289" t="s">
        <v>646</v>
      </c>
      <c r="E116" s="15" t="s">
        <v>1</v>
      </c>
      <c r="F116" s="290">
        <v>2624</v>
      </c>
      <c r="G116" s="36"/>
      <c r="H116" s="42"/>
    </row>
    <row r="117" s="2" customFormat="1" ht="16.8" customHeight="1">
      <c r="A117" s="36"/>
      <c r="B117" s="42"/>
      <c r="C117" s="285" t="s">
        <v>225</v>
      </c>
      <c r="D117" s="286" t="s">
        <v>225</v>
      </c>
      <c r="E117" s="287" t="s">
        <v>1</v>
      </c>
      <c r="F117" s="288">
        <v>75</v>
      </c>
      <c r="G117" s="36"/>
      <c r="H117" s="42"/>
    </row>
    <row r="118" s="2" customFormat="1" ht="16.8" customHeight="1">
      <c r="A118" s="36"/>
      <c r="B118" s="42"/>
      <c r="C118" s="289" t="s">
        <v>225</v>
      </c>
      <c r="D118" s="289" t="s">
        <v>307</v>
      </c>
      <c r="E118" s="15" t="s">
        <v>1</v>
      </c>
      <c r="F118" s="290">
        <v>75</v>
      </c>
      <c r="G118" s="36"/>
      <c r="H118" s="42"/>
    </row>
    <row r="119" s="2" customFormat="1" ht="16.8" customHeight="1">
      <c r="A119" s="36"/>
      <c r="B119" s="42"/>
      <c r="C119" s="285" t="s">
        <v>658</v>
      </c>
      <c r="D119" s="286" t="s">
        <v>658</v>
      </c>
      <c r="E119" s="287" t="s">
        <v>1</v>
      </c>
      <c r="F119" s="288">
        <v>5248</v>
      </c>
      <c r="G119" s="36"/>
      <c r="H119" s="42"/>
    </row>
    <row r="120" s="2" customFormat="1" ht="16.8" customHeight="1">
      <c r="A120" s="36"/>
      <c r="B120" s="42"/>
      <c r="C120" s="289" t="s">
        <v>658</v>
      </c>
      <c r="D120" s="289" t="s">
        <v>659</v>
      </c>
      <c r="E120" s="15" t="s">
        <v>1</v>
      </c>
      <c r="F120" s="290">
        <v>5248</v>
      </c>
      <c r="G120" s="36"/>
      <c r="H120" s="42"/>
    </row>
    <row r="121" s="2" customFormat="1" ht="16.8" customHeight="1">
      <c r="A121" s="36"/>
      <c r="B121" s="42"/>
      <c r="C121" s="285" t="s">
        <v>662</v>
      </c>
      <c r="D121" s="286" t="s">
        <v>662</v>
      </c>
      <c r="E121" s="287" t="s">
        <v>1</v>
      </c>
      <c r="F121" s="288">
        <v>5248</v>
      </c>
      <c r="G121" s="36"/>
      <c r="H121" s="42"/>
    </row>
    <row r="122" s="2" customFormat="1" ht="16.8" customHeight="1">
      <c r="A122" s="36"/>
      <c r="B122" s="42"/>
      <c r="C122" s="289" t="s">
        <v>662</v>
      </c>
      <c r="D122" s="289" t="s">
        <v>663</v>
      </c>
      <c r="E122" s="15" t="s">
        <v>1</v>
      </c>
      <c r="F122" s="290">
        <v>5248</v>
      </c>
      <c r="G122" s="36"/>
      <c r="H122" s="42"/>
    </row>
    <row r="123" s="2" customFormat="1" ht="16.8" customHeight="1">
      <c r="A123" s="36"/>
      <c r="B123" s="42"/>
      <c r="C123" s="285" t="s">
        <v>666</v>
      </c>
      <c r="D123" s="286" t="s">
        <v>666</v>
      </c>
      <c r="E123" s="287" t="s">
        <v>1</v>
      </c>
      <c r="F123" s="288">
        <v>2624</v>
      </c>
      <c r="G123" s="36"/>
      <c r="H123" s="42"/>
    </row>
    <row r="124" s="2" customFormat="1" ht="16.8" customHeight="1">
      <c r="A124" s="36"/>
      <c r="B124" s="42"/>
      <c r="C124" s="289" t="s">
        <v>666</v>
      </c>
      <c r="D124" s="289" t="s">
        <v>646</v>
      </c>
      <c r="E124" s="15" t="s">
        <v>1</v>
      </c>
      <c r="F124" s="290">
        <v>2624</v>
      </c>
      <c r="G124" s="36"/>
      <c r="H124" s="42"/>
    </row>
    <row r="125" s="2" customFormat="1" ht="16.8" customHeight="1">
      <c r="A125" s="36"/>
      <c r="B125" s="42"/>
      <c r="C125" s="285" t="s">
        <v>669</v>
      </c>
      <c r="D125" s="286" t="s">
        <v>669</v>
      </c>
      <c r="E125" s="287" t="s">
        <v>1</v>
      </c>
      <c r="F125" s="288">
        <v>78.719999999999999</v>
      </c>
      <c r="G125" s="36"/>
      <c r="H125" s="42"/>
    </row>
    <row r="126" s="2" customFormat="1" ht="16.8" customHeight="1">
      <c r="A126" s="36"/>
      <c r="B126" s="42"/>
      <c r="C126" s="289" t="s">
        <v>669</v>
      </c>
      <c r="D126" s="289" t="s">
        <v>670</v>
      </c>
      <c r="E126" s="15" t="s">
        <v>1</v>
      </c>
      <c r="F126" s="290">
        <v>78.719999999999999</v>
      </c>
      <c r="G126" s="36"/>
      <c r="H126" s="42"/>
    </row>
    <row r="127" s="2" customFormat="1" ht="16.8" customHeight="1">
      <c r="A127" s="36"/>
      <c r="B127" s="42"/>
      <c r="C127" s="285" t="s">
        <v>673</v>
      </c>
      <c r="D127" s="286" t="s">
        <v>673</v>
      </c>
      <c r="E127" s="287" t="s">
        <v>1</v>
      </c>
      <c r="F127" s="288">
        <v>2624</v>
      </c>
      <c r="G127" s="36"/>
      <c r="H127" s="42"/>
    </row>
    <row r="128" s="2" customFormat="1" ht="16.8" customHeight="1">
      <c r="A128" s="36"/>
      <c r="B128" s="42"/>
      <c r="C128" s="289" t="s">
        <v>673</v>
      </c>
      <c r="D128" s="289" t="s">
        <v>674</v>
      </c>
      <c r="E128" s="15" t="s">
        <v>1</v>
      </c>
      <c r="F128" s="290">
        <v>2624</v>
      </c>
      <c r="G128" s="36"/>
      <c r="H128" s="42"/>
    </row>
    <row r="129" s="2" customFormat="1" ht="16.8" customHeight="1">
      <c r="A129" s="36"/>
      <c r="B129" s="42"/>
      <c r="C129" s="285" t="s">
        <v>677</v>
      </c>
      <c r="D129" s="286" t="s">
        <v>677</v>
      </c>
      <c r="E129" s="287" t="s">
        <v>1</v>
      </c>
      <c r="F129" s="288">
        <v>5.2480000000000002</v>
      </c>
      <c r="G129" s="36"/>
      <c r="H129" s="42"/>
    </row>
    <row r="130" s="2" customFormat="1" ht="16.8" customHeight="1">
      <c r="A130" s="36"/>
      <c r="B130" s="42"/>
      <c r="C130" s="289" t="s">
        <v>677</v>
      </c>
      <c r="D130" s="289" t="s">
        <v>678</v>
      </c>
      <c r="E130" s="15" t="s">
        <v>1</v>
      </c>
      <c r="F130" s="290">
        <v>5.2480000000000002</v>
      </c>
      <c r="G130" s="36"/>
      <c r="H130" s="42"/>
    </row>
    <row r="131" s="2" customFormat="1" ht="16.8" customHeight="1">
      <c r="A131" s="36"/>
      <c r="B131" s="42"/>
      <c r="C131" s="285" t="s">
        <v>685</v>
      </c>
      <c r="D131" s="286" t="s">
        <v>685</v>
      </c>
      <c r="E131" s="287" t="s">
        <v>1</v>
      </c>
      <c r="F131" s="288">
        <v>2952</v>
      </c>
      <c r="G131" s="36"/>
      <c r="H131" s="42"/>
    </row>
    <row r="132" s="2" customFormat="1" ht="16.8" customHeight="1">
      <c r="A132" s="36"/>
      <c r="B132" s="42"/>
      <c r="C132" s="289" t="s">
        <v>685</v>
      </c>
      <c r="D132" s="289" t="s">
        <v>686</v>
      </c>
      <c r="E132" s="15" t="s">
        <v>1</v>
      </c>
      <c r="F132" s="290">
        <v>2952</v>
      </c>
      <c r="G132" s="36"/>
      <c r="H132" s="42"/>
    </row>
    <row r="133" s="2" customFormat="1" ht="16.8" customHeight="1">
      <c r="A133" s="36"/>
      <c r="B133" s="42"/>
      <c r="C133" s="285" t="s">
        <v>689</v>
      </c>
      <c r="D133" s="286" t="s">
        <v>689</v>
      </c>
      <c r="E133" s="287" t="s">
        <v>1</v>
      </c>
      <c r="F133" s="288">
        <v>295.19999999999999</v>
      </c>
      <c r="G133" s="36"/>
      <c r="H133" s="42"/>
    </row>
    <row r="134" s="2" customFormat="1" ht="16.8" customHeight="1">
      <c r="A134" s="36"/>
      <c r="B134" s="42"/>
      <c r="C134" s="289" t="s">
        <v>689</v>
      </c>
      <c r="D134" s="289" t="s">
        <v>690</v>
      </c>
      <c r="E134" s="15" t="s">
        <v>1</v>
      </c>
      <c r="F134" s="290">
        <v>295.19999999999999</v>
      </c>
      <c r="G134" s="36"/>
      <c r="H134" s="42"/>
    </row>
    <row r="135" s="2" customFormat="1" ht="16.8" customHeight="1">
      <c r="A135" s="36"/>
      <c r="B135" s="42"/>
      <c r="C135" s="285" t="s">
        <v>695</v>
      </c>
      <c r="D135" s="286" t="s">
        <v>695</v>
      </c>
      <c r="E135" s="287" t="s">
        <v>1</v>
      </c>
      <c r="F135" s="288">
        <v>2624</v>
      </c>
      <c r="G135" s="36"/>
      <c r="H135" s="42"/>
    </row>
    <row r="136" s="2" customFormat="1" ht="16.8" customHeight="1">
      <c r="A136" s="36"/>
      <c r="B136" s="42"/>
      <c r="C136" s="289" t="s">
        <v>695</v>
      </c>
      <c r="D136" s="289" t="s">
        <v>646</v>
      </c>
      <c r="E136" s="15" t="s">
        <v>1</v>
      </c>
      <c r="F136" s="290">
        <v>2624</v>
      </c>
      <c r="G136" s="36"/>
      <c r="H136" s="42"/>
    </row>
    <row r="137" s="2" customFormat="1" ht="16.8" customHeight="1">
      <c r="A137" s="36"/>
      <c r="B137" s="42"/>
      <c r="C137" s="285" t="s">
        <v>701</v>
      </c>
      <c r="D137" s="286" t="s">
        <v>701</v>
      </c>
      <c r="E137" s="287" t="s">
        <v>1</v>
      </c>
      <c r="F137" s="288">
        <v>2624</v>
      </c>
      <c r="G137" s="36"/>
      <c r="H137" s="42"/>
    </row>
    <row r="138" s="2" customFormat="1" ht="16.8" customHeight="1">
      <c r="A138" s="36"/>
      <c r="B138" s="42"/>
      <c r="C138" s="289" t="s">
        <v>701</v>
      </c>
      <c r="D138" s="289" t="s">
        <v>646</v>
      </c>
      <c r="E138" s="15" t="s">
        <v>1</v>
      </c>
      <c r="F138" s="290">
        <v>2624</v>
      </c>
      <c r="G138" s="36"/>
      <c r="H138" s="42"/>
    </row>
    <row r="139" s="2" customFormat="1" ht="16.8" customHeight="1">
      <c r="A139" s="36"/>
      <c r="B139" s="42"/>
      <c r="C139" s="285" t="s">
        <v>330</v>
      </c>
      <c r="D139" s="286" t="s">
        <v>330</v>
      </c>
      <c r="E139" s="287" t="s">
        <v>1</v>
      </c>
      <c r="F139" s="288">
        <v>18.75</v>
      </c>
      <c r="G139" s="36"/>
      <c r="H139" s="42"/>
    </row>
    <row r="140" s="2" customFormat="1" ht="16.8" customHeight="1">
      <c r="A140" s="36"/>
      <c r="B140" s="42"/>
      <c r="C140" s="289" t="s">
        <v>330</v>
      </c>
      <c r="D140" s="289" t="s">
        <v>331</v>
      </c>
      <c r="E140" s="15" t="s">
        <v>1</v>
      </c>
      <c r="F140" s="290">
        <v>18.75</v>
      </c>
      <c r="G140" s="36"/>
      <c r="H140" s="42"/>
    </row>
    <row r="141" s="2" customFormat="1" ht="16.8" customHeight="1">
      <c r="A141" s="36"/>
      <c r="B141" s="42"/>
      <c r="C141" s="285" t="s">
        <v>704</v>
      </c>
      <c r="D141" s="286" t="s">
        <v>704</v>
      </c>
      <c r="E141" s="287" t="s">
        <v>1</v>
      </c>
      <c r="F141" s="288">
        <v>78.719999999999999</v>
      </c>
      <c r="G141" s="36"/>
      <c r="H141" s="42"/>
    </row>
    <row r="142" s="2" customFormat="1" ht="16.8" customHeight="1">
      <c r="A142" s="36"/>
      <c r="B142" s="42"/>
      <c r="C142" s="289" t="s">
        <v>704</v>
      </c>
      <c r="D142" s="289" t="s">
        <v>705</v>
      </c>
      <c r="E142" s="15" t="s">
        <v>1</v>
      </c>
      <c r="F142" s="290">
        <v>78.719999999999999</v>
      </c>
      <c r="G142" s="36"/>
      <c r="H142" s="42"/>
    </row>
    <row r="143" s="2" customFormat="1" ht="16.8" customHeight="1">
      <c r="A143" s="36"/>
      <c r="B143" s="42"/>
      <c r="C143" s="285" t="s">
        <v>708</v>
      </c>
      <c r="D143" s="286" t="s">
        <v>708</v>
      </c>
      <c r="E143" s="287" t="s">
        <v>1</v>
      </c>
      <c r="F143" s="288">
        <v>78.719999999999999</v>
      </c>
      <c r="G143" s="36"/>
      <c r="H143" s="42"/>
    </row>
    <row r="144" s="2" customFormat="1" ht="16.8" customHeight="1">
      <c r="A144" s="36"/>
      <c r="B144" s="42"/>
      <c r="C144" s="289" t="s">
        <v>708</v>
      </c>
      <c r="D144" s="289" t="s">
        <v>709</v>
      </c>
      <c r="E144" s="15" t="s">
        <v>1</v>
      </c>
      <c r="F144" s="290">
        <v>78.719999999999999</v>
      </c>
      <c r="G144" s="36"/>
      <c r="H144" s="42"/>
    </row>
    <row r="145" s="2" customFormat="1" ht="16.8" customHeight="1">
      <c r="A145" s="36"/>
      <c r="B145" s="42"/>
      <c r="C145" s="285" t="s">
        <v>712</v>
      </c>
      <c r="D145" s="286" t="s">
        <v>712</v>
      </c>
      <c r="E145" s="287" t="s">
        <v>1</v>
      </c>
      <c r="F145" s="288">
        <v>78.719999999999999</v>
      </c>
      <c r="G145" s="36"/>
      <c r="H145" s="42"/>
    </row>
    <row r="146" s="2" customFormat="1" ht="16.8" customHeight="1">
      <c r="A146" s="36"/>
      <c r="B146" s="42"/>
      <c r="C146" s="289" t="s">
        <v>712</v>
      </c>
      <c r="D146" s="289" t="s">
        <v>709</v>
      </c>
      <c r="E146" s="15" t="s">
        <v>1</v>
      </c>
      <c r="F146" s="290">
        <v>78.719999999999999</v>
      </c>
      <c r="G146" s="36"/>
      <c r="H146" s="42"/>
    </row>
    <row r="147" s="2" customFormat="1" ht="16.8" customHeight="1">
      <c r="A147" s="36"/>
      <c r="B147" s="42"/>
      <c r="C147" s="285" t="s">
        <v>338</v>
      </c>
      <c r="D147" s="286" t="s">
        <v>338</v>
      </c>
      <c r="E147" s="287" t="s">
        <v>1</v>
      </c>
      <c r="F147" s="288">
        <v>75</v>
      </c>
      <c r="G147" s="36"/>
      <c r="H147" s="42"/>
    </row>
    <row r="148" s="2" customFormat="1" ht="16.8" customHeight="1">
      <c r="A148" s="36"/>
      <c r="B148" s="42"/>
      <c r="C148" s="289" t="s">
        <v>338</v>
      </c>
      <c r="D148" s="289" t="s">
        <v>302</v>
      </c>
      <c r="E148" s="15" t="s">
        <v>1</v>
      </c>
      <c r="F148" s="290">
        <v>75</v>
      </c>
      <c r="G148" s="36"/>
      <c r="H148" s="42"/>
    </row>
    <row r="149" s="2" customFormat="1" ht="16.8" customHeight="1">
      <c r="A149" s="36"/>
      <c r="B149" s="42"/>
      <c r="C149" s="285" t="s">
        <v>742</v>
      </c>
      <c r="D149" s="286" t="s">
        <v>742</v>
      </c>
      <c r="E149" s="287" t="s">
        <v>1</v>
      </c>
      <c r="F149" s="288">
        <v>179.88045</v>
      </c>
      <c r="G149" s="36"/>
      <c r="H149" s="42"/>
    </row>
    <row r="150" s="2" customFormat="1" ht="16.8" customHeight="1">
      <c r="A150" s="36"/>
      <c r="B150" s="42"/>
      <c r="C150" s="289" t="s">
        <v>1</v>
      </c>
      <c r="D150" s="289" t="s">
        <v>223</v>
      </c>
      <c r="E150" s="15" t="s">
        <v>1</v>
      </c>
      <c r="F150" s="290">
        <v>0</v>
      </c>
      <c r="G150" s="36"/>
      <c r="H150" s="42"/>
    </row>
    <row r="151" s="2" customFormat="1" ht="16.8" customHeight="1">
      <c r="A151" s="36"/>
      <c r="B151" s="42"/>
      <c r="C151" s="289" t="s">
        <v>1</v>
      </c>
      <c r="D151" s="289" t="s">
        <v>741</v>
      </c>
      <c r="E151" s="15" t="s">
        <v>1</v>
      </c>
      <c r="F151" s="290">
        <v>0</v>
      </c>
      <c r="G151" s="36"/>
      <c r="H151" s="42"/>
    </row>
    <row r="152" s="2" customFormat="1" ht="16.8" customHeight="1">
      <c r="A152" s="36"/>
      <c r="B152" s="42"/>
      <c r="C152" s="289" t="s">
        <v>742</v>
      </c>
      <c r="D152" s="289" t="s">
        <v>743</v>
      </c>
      <c r="E152" s="15" t="s">
        <v>1</v>
      </c>
      <c r="F152" s="290">
        <v>179.88045</v>
      </c>
      <c r="G152" s="36"/>
      <c r="H152" s="42"/>
    </row>
    <row r="153" s="2" customFormat="1" ht="16.8" customHeight="1">
      <c r="A153" s="36"/>
      <c r="B153" s="42"/>
      <c r="C153" s="285" t="s">
        <v>227</v>
      </c>
      <c r="D153" s="286" t="s">
        <v>227</v>
      </c>
      <c r="E153" s="287" t="s">
        <v>1</v>
      </c>
      <c r="F153" s="288">
        <v>6</v>
      </c>
      <c r="G153" s="36"/>
      <c r="H153" s="42"/>
    </row>
    <row r="154" s="2" customFormat="1" ht="16.8" customHeight="1">
      <c r="A154" s="36"/>
      <c r="B154" s="42"/>
      <c r="C154" s="289" t="s">
        <v>227</v>
      </c>
      <c r="D154" s="289" t="s">
        <v>287</v>
      </c>
      <c r="E154" s="15" t="s">
        <v>1</v>
      </c>
      <c r="F154" s="290">
        <v>6</v>
      </c>
      <c r="G154" s="36"/>
      <c r="H154" s="42"/>
    </row>
    <row r="155" s="2" customFormat="1" ht="16.8" customHeight="1">
      <c r="A155" s="36"/>
      <c r="B155" s="42"/>
      <c r="C155" s="291" t="s">
        <v>980</v>
      </c>
      <c r="D155" s="36"/>
      <c r="E155" s="36"/>
      <c r="F155" s="36"/>
      <c r="G155" s="36"/>
      <c r="H155" s="42"/>
    </row>
    <row r="156" s="2" customFormat="1" ht="16.8" customHeight="1">
      <c r="A156" s="36"/>
      <c r="B156" s="42"/>
      <c r="C156" s="289" t="s">
        <v>282</v>
      </c>
      <c r="D156" s="289" t="s">
        <v>283</v>
      </c>
      <c r="E156" s="15" t="s">
        <v>193</v>
      </c>
      <c r="F156" s="290">
        <v>75</v>
      </c>
      <c r="G156" s="36"/>
      <c r="H156" s="42"/>
    </row>
    <row r="157" s="2" customFormat="1" ht="16.8" customHeight="1">
      <c r="A157" s="36"/>
      <c r="B157" s="42"/>
      <c r="C157" s="285" t="s">
        <v>238</v>
      </c>
      <c r="D157" s="286" t="s">
        <v>238</v>
      </c>
      <c r="E157" s="287" t="s">
        <v>1</v>
      </c>
      <c r="F157" s="288">
        <v>415</v>
      </c>
      <c r="G157" s="36"/>
      <c r="H157" s="42"/>
    </row>
    <row r="158" s="2" customFormat="1" ht="16.8" customHeight="1">
      <c r="A158" s="36"/>
      <c r="B158" s="42"/>
      <c r="C158" s="289" t="s">
        <v>238</v>
      </c>
      <c r="D158" s="289" t="s">
        <v>456</v>
      </c>
      <c r="E158" s="15" t="s">
        <v>1</v>
      </c>
      <c r="F158" s="290">
        <v>415</v>
      </c>
      <c r="G158" s="36"/>
      <c r="H158" s="42"/>
    </row>
    <row r="159" s="2" customFormat="1" ht="16.8" customHeight="1">
      <c r="A159" s="36"/>
      <c r="B159" s="42"/>
      <c r="C159" s="291" t="s">
        <v>980</v>
      </c>
      <c r="D159" s="36"/>
      <c r="E159" s="36"/>
      <c r="F159" s="36"/>
      <c r="G159" s="36"/>
      <c r="H159" s="42"/>
    </row>
    <row r="160" s="2" customFormat="1" ht="16.8" customHeight="1">
      <c r="A160" s="36"/>
      <c r="B160" s="42"/>
      <c r="C160" s="289" t="s">
        <v>282</v>
      </c>
      <c r="D160" s="289" t="s">
        <v>283</v>
      </c>
      <c r="E160" s="15" t="s">
        <v>193</v>
      </c>
      <c r="F160" s="290">
        <v>3360</v>
      </c>
      <c r="G160" s="36"/>
      <c r="H160" s="42"/>
    </row>
    <row r="161" s="2" customFormat="1" ht="16.8" customHeight="1">
      <c r="A161" s="36"/>
      <c r="B161" s="42"/>
      <c r="C161" s="285" t="s">
        <v>266</v>
      </c>
      <c r="D161" s="286" t="s">
        <v>266</v>
      </c>
      <c r="E161" s="287" t="s">
        <v>1</v>
      </c>
      <c r="F161" s="288">
        <v>583</v>
      </c>
      <c r="G161" s="36"/>
      <c r="H161" s="42"/>
    </row>
    <row r="162" s="2" customFormat="1" ht="16.8" customHeight="1">
      <c r="A162" s="36"/>
      <c r="B162" s="42"/>
      <c r="C162" s="289" t="s">
        <v>266</v>
      </c>
      <c r="D162" s="289" t="s">
        <v>632</v>
      </c>
      <c r="E162" s="15" t="s">
        <v>1</v>
      </c>
      <c r="F162" s="290">
        <v>583</v>
      </c>
      <c r="G162" s="36"/>
      <c r="H162" s="42"/>
    </row>
    <row r="163" s="2" customFormat="1" ht="16.8" customHeight="1">
      <c r="A163" s="36"/>
      <c r="B163" s="42"/>
      <c r="C163" s="291" t="s">
        <v>980</v>
      </c>
      <c r="D163" s="36"/>
      <c r="E163" s="36"/>
      <c r="F163" s="36"/>
      <c r="G163" s="36"/>
      <c r="H163" s="42"/>
    </row>
    <row r="164" s="2" customFormat="1" ht="16.8" customHeight="1">
      <c r="A164" s="36"/>
      <c r="B164" s="42"/>
      <c r="C164" s="289" t="s">
        <v>628</v>
      </c>
      <c r="D164" s="289" t="s">
        <v>283</v>
      </c>
      <c r="E164" s="15" t="s">
        <v>193</v>
      </c>
      <c r="F164" s="290">
        <v>2624</v>
      </c>
      <c r="G164" s="36"/>
      <c r="H164" s="42"/>
    </row>
    <row r="165" s="2" customFormat="1" ht="16.8" customHeight="1">
      <c r="A165" s="36"/>
      <c r="B165" s="42"/>
      <c r="C165" s="285" t="s">
        <v>228</v>
      </c>
      <c r="D165" s="286" t="s">
        <v>228</v>
      </c>
      <c r="E165" s="287" t="s">
        <v>1</v>
      </c>
      <c r="F165" s="288">
        <v>5</v>
      </c>
      <c r="G165" s="36"/>
      <c r="H165" s="42"/>
    </row>
    <row r="166" s="2" customFormat="1" ht="16.8" customHeight="1">
      <c r="A166" s="36"/>
      <c r="B166" s="42"/>
      <c r="C166" s="289" t="s">
        <v>228</v>
      </c>
      <c r="D166" s="289" t="s">
        <v>288</v>
      </c>
      <c r="E166" s="15" t="s">
        <v>1</v>
      </c>
      <c r="F166" s="290">
        <v>5</v>
      </c>
      <c r="G166" s="36"/>
      <c r="H166" s="42"/>
    </row>
    <row r="167" s="2" customFormat="1" ht="16.8" customHeight="1">
      <c r="A167" s="36"/>
      <c r="B167" s="42"/>
      <c r="C167" s="291" t="s">
        <v>980</v>
      </c>
      <c r="D167" s="36"/>
      <c r="E167" s="36"/>
      <c r="F167" s="36"/>
      <c r="G167" s="36"/>
      <c r="H167" s="42"/>
    </row>
    <row r="168" s="2" customFormat="1" ht="16.8" customHeight="1">
      <c r="A168" s="36"/>
      <c r="B168" s="42"/>
      <c r="C168" s="289" t="s">
        <v>282</v>
      </c>
      <c r="D168" s="289" t="s">
        <v>283</v>
      </c>
      <c r="E168" s="15" t="s">
        <v>193</v>
      </c>
      <c r="F168" s="290">
        <v>75</v>
      </c>
      <c r="G168" s="36"/>
      <c r="H168" s="42"/>
    </row>
    <row r="169" s="2" customFormat="1" ht="16.8" customHeight="1">
      <c r="A169" s="36"/>
      <c r="B169" s="42"/>
      <c r="C169" s="285" t="s">
        <v>241</v>
      </c>
      <c r="D169" s="286" t="s">
        <v>241</v>
      </c>
      <c r="E169" s="287" t="s">
        <v>1</v>
      </c>
      <c r="F169" s="288">
        <v>410</v>
      </c>
      <c r="G169" s="36"/>
      <c r="H169" s="42"/>
    </row>
    <row r="170" s="2" customFormat="1" ht="16.8" customHeight="1">
      <c r="A170" s="36"/>
      <c r="B170" s="42"/>
      <c r="C170" s="289" t="s">
        <v>241</v>
      </c>
      <c r="D170" s="289" t="s">
        <v>457</v>
      </c>
      <c r="E170" s="15" t="s">
        <v>1</v>
      </c>
      <c r="F170" s="290">
        <v>410</v>
      </c>
      <c r="G170" s="36"/>
      <c r="H170" s="42"/>
    </row>
    <row r="171" s="2" customFormat="1" ht="16.8" customHeight="1">
      <c r="A171" s="36"/>
      <c r="B171" s="42"/>
      <c r="C171" s="291" t="s">
        <v>980</v>
      </c>
      <c r="D171" s="36"/>
      <c r="E171" s="36"/>
      <c r="F171" s="36"/>
      <c r="G171" s="36"/>
      <c r="H171" s="42"/>
    </row>
    <row r="172" s="2" customFormat="1" ht="16.8" customHeight="1">
      <c r="A172" s="36"/>
      <c r="B172" s="42"/>
      <c r="C172" s="289" t="s">
        <v>282</v>
      </c>
      <c r="D172" s="289" t="s">
        <v>283</v>
      </c>
      <c r="E172" s="15" t="s">
        <v>193</v>
      </c>
      <c r="F172" s="290">
        <v>3360</v>
      </c>
      <c r="G172" s="36"/>
      <c r="H172" s="42"/>
    </row>
    <row r="173" s="2" customFormat="1" ht="16.8" customHeight="1">
      <c r="A173" s="36"/>
      <c r="B173" s="42"/>
      <c r="C173" s="285" t="s">
        <v>268</v>
      </c>
      <c r="D173" s="286" t="s">
        <v>268</v>
      </c>
      <c r="E173" s="287" t="s">
        <v>1</v>
      </c>
      <c r="F173" s="288">
        <v>156</v>
      </c>
      <c r="G173" s="36"/>
      <c r="H173" s="42"/>
    </row>
    <row r="174" s="2" customFormat="1" ht="16.8" customHeight="1">
      <c r="A174" s="36"/>
      <c r="B174" s="42"/>
      <c r="C174" s="289" t="s">
        <v>268</v>
      </c>
      <c r="D174" s="289" t="s">
        <v>633</v>
      </c>
      <c r="E174" s="15" t="s">
        <v>1</v>
      </c>
      <c r="F174" s="290">
        <v>156</v>
      </c>
      <c r="G174" s="36"/>
      <c r="H174" s="42"/>
    </row>
    <row r="175" s="2" customFormat="1" ht="16.8" customHeight="1">
      <c r="A175" s="36"/>
      <c r="B175" s="42"/>
      <c r="C175" s="291" t="s">
        <v>980</v>
      </c>
      <c r="D175" s="36"/>
      <c r="E175" s="36"/>
      <c r="F175" s="36"/>
      <c r="G175" s="36"/>
      <c r="H175" s="42"/>
    </row>
    <row r="176" s="2" customFormat="1" ht="16.8" customHeight="1">
      <c r="A176" s="36"/>
      <c r="B176" s="42"/>
      <c r="C176" s="289" t="s">
        <v>628</v>
      </c>
      <c r="D176" s="289" t="s">
        <v>283</v>
      </c>
      <c r="E176" s="15" t="s">
        <v>193</v>
      </c>
      <c r="F176" s="290">
        <v>2624</v>
      </c>
      <c r="G176" s="36"/>
      <c r="H176" s="42"/>
    </row>
    <row r="177" s="2" customFormat="1" ht="16.8" customHeight="1">
      <c r="A177" s="36"/>
      <c r="B177" s="42"/>
      <c r="C177" s="285" t="s">
        <v>229</v>
      </c>
      <c r="D177" s="286" t="s">
        <v>229</v>
      </c>
      <c r="E177" s="287" t="s">
        <v>1</v>
      </c>
      <c r="F177" s="288">
        <v>5</v>
      </c>
      <c r="G177" s="36"/>
      <c r="H177" s="42"/>
    </row>
    <row r="178" s="2" customFormat="1" ht="16.8" customHeight="1">
      <c r="A178" s="36"/>
      <c r="B178" s="42"/>
      <c r="C178" s="289" t="s">
        <v>229</v>
      </c>
      <c r="D178" s="289" t="s">
        <v>289</v>
      </c>
      <c r="E178" s="15" t="s">
        <v>1</v>
      </c>
      <c r="F178" s="290">
        <v>5</v>
      </c>
      <c r="G178" s="36"/>
      <c r="H178" s="42"/>
    </row>
    <row r="179" s="2" customFormat="1" ht="16.8" customHeight="1">
      <c r="A179" s="36"/>
      <c r="B179" s="42"/>
      <c r="C179" s="291" t="s">
        <v>980</v>
      </c>
      <c r="D179" s="36"/>
      <c r="E179" s="36"/>
      <c r="F179" s="36"/>
      <c r="G179" s="36"/>
      <c r="H179" s="42"/>
    </row>
    <row r="180" s="2" customFormat="1" ht="16.8" customHeight="1">
      <c r="A180" s="36"/>
      <c r="B180" s="42"/>
      <c r="C180" s="289" t="s">
        <v>282</v>
      </c>
      <c r="D180" s="289" t="s">
        <v>283</v>
      </c>
      <c r="E180" s="15" t="s">
        <v>193</v>
      </c>
      <c r="F180" s="290">
        <v>75</v>
      </c>
      <c r="G180" s="36"/>
      <c r="H180" s="42"/>
    </row>
    <row r="181" s="2" customFormat="1" ht="16.8" customHeight="1">
      <c r="A181" s="36"/>
      <c r="B181" s="42"/>
      <c r="C181" s="285" t="s">
        <v>243</v>
      </c>
      <c r="D181" s="286" t="s">
        <v>243</v>
      </c>
      <c r="E181" s="287" t="s">
        <v>1</v>
      </c>
      <c r="F181" s="288">
        <v>92</v>
      </c>
      <c r="G181" s="36"/>
      <c r="H181" s="42"/>
    </row>
    <row r="182" s="2" customFormat="1" ht="16.8" customHeight="1">
      <c r="A182" s="36"/>
      <c r="B182" s="42"/>
      <c r="C182" s="289" t="s">
        <v>243</v>
      </c>
      <c r="D182" s="289" t="s">
        <v>458</v>
      </c>
      <c r="E182" s="15" t="s">
        <v>1</v>
      </c>
      <c r="F182" s="290">
        <v>92</v>
      </c>
      <c r="G182" s="36"/>
      <c r="H182" s="42"/>
    </row>
    <row r="183" s="2" customFormat="1" ht="16.8" customHeight="1">
      <c r="A183" s="36"/>
      <c r="B183" s="42"/>
      <c r="C183" s="291" t="s">
        <v>980</v>
      </c>
      <c r="D183" s="36"/>
      <c r="E183" s="36"/>
      <c r="F183" s="36"/>
      <c r="G183" s="36"/>
      <c r="H183" s="42"/>
    </row>
    <row r="184" s="2" customFormat="1" ht="16.8" customHeight="1">
      <c r="A184" s="36"/>
      <c r="B184" s="42"/>
      <c r="C184" s="289" t="s">
        <v>282</v>
      </c>
      <c r="D184" s="289" t="s">
        <v>283</v>
      </c>
      <c r="E184" s="15" t="s">
        <v>193</v>
      </c>
      <c r="F184" s="290">
        <v>3360</v>
      </c>
      <c r="G184" s="36"/>
      <c r="H184" s="42"/>
    </row>
    <row r="185" s="2" customFormat="1" ht="16.8" customHeight="1">
      <c r="A185" s="36"/>
      <c r="B185" s="42"/>
      <c r="C185" s="285" t="s">
        <v>270</v>
      </c>
      <c r="D185" s="286" t="s">
        <v>270</v>
      </c>
      <c r="E185" s="287" t="s">
        <v>1</v>
      </c>
      <c r="F185" s="288">
        <v>168</v>
      </c>
      <c r="G185" s="36"/>
      <c r="H185" s="42"/>
    </row>
    <row r="186" s="2" customFormat="1" ht="16.8" customHeight="1">
      <c r="A186" s="36"/>
      <c r="B186" s="42"/>
      <c r="C186" s="289" t="s">
        <v>270</v>
      </c>
      <c r="D186" s="289" t="s">
        <v>634</v>
      </c>
      <c r="E186" s="15" t="s">
        <v>1</v>
      </c>
      <c r="F186" s="290">
        <v>168</v>
      </c>
      <c r="G186" s="36"/>
      <c r="H186" s="42"/>
    </row>
    <row r="187" s="2" customFormat="1" ht="16.8" customHeight="1">
      <c r="A187" s="36"/>
      <c r="B187" s="42"/>
      <c r="C187" s="291" t="s">
        <v>980</v>
      </c>
      <c r="D187" s="36"/>
      <c r="E187" s="36"/>
      <c r="F187" s="36"/>
      <c r="G187" s="36"/>
      <c r="H187" s="42"/>
    </row>
    <row r="188" s="2" customFormat="1" ht="16.8" customHeight="1">
      <c r="A188" s="36"/>
      <c r="B188" s="42"/>
      <c r="C188" s="289" t="s">
        <v>628</v>
      </c>
      <c r="D188" s="289" t="s">
        <v>283</v>
      </c>
      <c r="E188" s="15" t="s">
        <v>193</v>
      </c>
      <c r="F188" s="290">
        <v>2624</v>
      </c>
      <c r="G188" s="36"/>
      <c r="H188" s="42"/>
    </row>
    <row r="189" s="2" customFormat="1" ht="16.8" customHeight="1">
      <c r="A189" s="36"/>
      <c r="B189" s="42"/>
      <c r="C189" s="285" t="s">
        <v>230</v>
      </c>
      <c r="D189" s="286" t="s">
        <v>230</v>
      </c>
      <c r="E189" s="287" t="s">
        <v>1</v>
      </c>
      <c r="F189" s="288">
        <v>19</v>
      </c>
      <c r="G189" s="36"/>
      <c r="H189" s="42"/>
    </row>
    <row r="190" s="2" customFormat="1" ht="16.8" customHeight="1">
      <c r="A190" s="36"/>
      <c r="B190" s="42"/>
      <c r="C190" s="289" t="s">
        <v>230</v>
      </c>
      <c r="D190" s="289" t="s">
        <v>290</v>
      </c>
      <c r="E190" s="15" t="s">
        <v>1</v>
      </c>
      <c r="F190" s="290">
        <v>19</v>
      </c>
      <c r="G190" s="36"/>
      <c r="H190" s="42"/>
    </row>
    <row r="191" s="2" customFormat="1" ht="16.8" customHeight="1">
      <c r="A191" s="36"/>
      <c r="B191" s="42"/>
      <c r="C191" s="291" t="s">
        <v>980</v>
      </c>
      <c r="D191" s="36"/>
      <c r="E191" s="36"/>
      <c r="F191" s="36"/>
      <c r="G191" s="36"/>
      <c r="H191" s="42"/>
    </row>
    <row r="192" s="2" customFormat="1" ht="16.8" customHeight="1">
      <c r="A192" s="36"/>
      <c r="B192" s="42"/>
      <c r="C192" s="289" t="s">
        <v>282</v>
      </c>
      <c r="D192" s="289" t="s">
        <v>283</v>
      </c>
      <c r="E192" s="15" t="s">
        <v>193</v>
      </c>
      <c r="F192" s="290">
        <v>75</v>
      </c>
      <c r="G192" s="36"/>
      <c r="H192" s="42"/>
    </row>
    <row r="193" s="2" customFormat="1" ht="16.8" customHeight="1">
      <c r="A193" s="36"/>
      <c r="B193" s="42"/>
      <c r="C193" s="285" t="s">
        <v>245</v>
      </c>
      <c r="D193" s="286" t="s">
        <v>245</v>
      </c>
      <c r="E193" s="287" t="s">
        <v>1</v>
      </c>
      <c r="F193" s="288">
        <v>291</v>
      </c>
      <c r="G193" s="36"/>
      <c r="H193" s="42"/>
    </row>
    <row r="194" s="2" customFormat="1" ht="16.8" customHeight="1">
      <c r="A194" s="36"/>
      <c r="B194" s="42"/>
      <c r="C194" s="289" t="s">
        <v>245</v>
      </c>
      <c r="D194" s="289" t="s">
        <v>459</v>
      </c>
      <c r="E194" s="15" t="s">
        <v>1</v>
      </c>
      <c r="F194" s="290">
        <v>291</v>
      </c>
      <c r="G194" s="36"/>
      <c r="H194" s="42"/>
    </row>
    <row r="195" s="2" customFormat="1" ht="16.8" customHeight="1">
      <c r="A195" s="36"/>
      <c r="B195" s="42"/>
      <c r="C195" s="291" t="s">
        <v>980</v>
      </c>
      <c r="D195" s="36"/>
      <c r="E195" s="36"/>
      <c r="F195" s="36"/>
      <c r="G195" s="36"/>
      <c r="H195" s="42"/>
    </row>
    <row r="196" s="2" customFormat="1" ht="16.8" customHeight="1">
      <c r="A196" s="36"/>
      <c r="B196" s="42"/>
      <c r="C196" s="289" t="s">
        <v>282</v>
      </c>
      <c r="D196" s="289" t="s">
        <v>283</v>
      </c>
      <c r="E196" s="15" t="s">
        <v>193</v>
      </c>
      <c r="F196" s="290">
        <v>3360</v>
      </c>
      <c r="G196" s="36"/>
      <c r="H196" s="42"/>
    </row>
    <row r="197" s="2" customFormat="1" ht="16.8" customHeight="1">
      <c r="A197" s="36"/>
      <c r="B197" s="42"/>
      <c r="C197" s="285" t="s">
        <v>272</v>
      </c>
      <c r="D197" s="286" t="s">
        <v>272</v>
      </c>
      <c r="E197" s="287" t="s">
        <v>1</v>
      </c>
      <c r="F197" s="288">
        <v>567</v>
      </c>
      <c r="G197" s="36"/>
      <c r="H197" s="42"/>
    </row>
    <row r="198" s="2" customFormat="1" ht="16.8" customHeight="1">
      <c r="A198" s="36"/>
      <c r="B198" s="42"/>
      <c r="C198" s="289" t="s">
        <v>272</v>
      </c>
      <c r="D198" s="289" t="s">
        <v>635</v>
      </c>
      <c r="E198" s="15" t="s">
        <v>1</v>
      </c>
      <c r="F198" s="290">
        <v>567</v>
      </c>
      <c r="G198" s="36"/>
      <c r="H198" s="42"/>
    </row>
    <row r="199" s="2" customFormat="1" ht="16.8" customHeight="1">
      <c r="A199" s="36"/>
      <c r="B199" s="42"/>
      <c r="C199" s="291" t="s">
        <v>980</v>
      </c>
      <c r="D199" s="36"/>
      <c r="E199" s="36"/>
      <c r="F199" s="36"/>
      <c r="G199" s="36"/>
      <c r="H199" s="42"/>
    </row>
    <row r="200" s="2" customFormat="1" ht="16.8" customHeight="1">
      <c r="A200" s="36"/>
      <c r="B200" s="42"/>
      <c r="C200" s="289" t="s">
        <v>628</v>
      </c>
      <c r="D200" s="289" t="s">
        <v>283</v>
      </c>
      <c r="E200" s="15" t="s">
        <v>193</v>
      </c>
      <c r="F200" s="290">
        <v>2624</v>
      </c>
      <c r="G200" s="36"/>
      <c r="H200" s="42"/>
    </row>
    <row r="201" s="2" customFormat="1" ht="16.8" customHeight="1">
      <c r="A201" s="36"/>
      <c r="B201" s="42"/>
      <c r="C201" s="285" t="s">
        <v>232</v>
      </c>
      <c r="D201" s="286" t="s">
        <v>232</v>
      </c>
      <c r="E201" s="287" t="s">
        <v>1</v>
      </c>
      <c r="F201" s="288">
        <v>10</v>
      </c>
      <c r="G201" s="36"/>
      <c r="H201" s="42"/>
    </row>
    <row r="202" s="2" customFormat="1" ht="16.8" customHeight="1">
      <c r="A202" s="36"/>
      <c r="B202" s="42"/>
      <c r="C202" s="289" t="s">
        <v>232</v>
      </c>
      <c r="D202" s="289" t="s">
        <v>291</v>
      </c>
      <c r="E202" s="15" t="s">
        <v>1</v>
      </c>
      <c r="F202" s="290">
        <v>10</v>
      </c>
      <c r="G202" s="36"/>
      <c r="H202" s="42"/>
    </row>
    <row r="203" s="2" customFormat="1" ht="16.8" customHeight="1">
      <c r="A203" s="36"/>
      <c r="B203" s="42"/>
      <c r="C203" s="291" t="s">
        <v>980</v>
      </c>
      <c r="D203" s="36"/>
      <c r="E203" s="36"/>
      <c r="F203" s="36"/>
      <c r="G203" s="36"/>
      <c r="H203" s="42"/>
    </row>
    <row r="204" s="2" customFormat="1" ht="16.8" customHeight="1">
      <c r="A204" s="36"/>
      <c r="B204" s="42"/>
      <c r="C204" s="289" t="s">
        <v>282</v>
      </c>
      <c r="D204" s="289" t="s">
        <v>283</v>
      </c>
      <c r="E204" s="15" t="s">
        <v>193</v>
      </c>
      <c r="F204" s="290">
        <v>75</v>
      </c>
      <c r="G204" s="36"/>
      <c r="H204" s="42"/>
    </row>
    <row r="205" s="2" customFormat="1" ht="16.8" customHeight="1">
      <c r="A205" s="36"/>
      <c r="B205" s="42"/>
      <c r="C205" s="285" t="s">
        <v>247</v>
      </c>
      <c r="D205" s="286" t="s">
        <v>247</v>
      </c>
      <c r="E205" s="287" t="s">
        <v>1</v>
      </c>
      <c r="F205" s="288">
        <v>439</v>
      </c>
      <c r="G205" s="36"/>
      <c r="H205" s="42"/>
    </row>
    <row r="206" s="2" customFormat="1" ht="16.8" customHeight="1">
      <c r="A206" s="36"/>
      <c r="B206" s="42"/>
      <c r="C206" s="289" t="s">
        <v>247</v>
      </c>
      <c r="D206" s="289" t="s">
        <v>460</v>
      </c>
      <c r="E206" s="15" t="s">
        <v>1</v>
      </c>
      <c r="F206" s="290">
        <v>439</v>
      </c>
      <c r="G206" s="36"/>
      <c r="H206" s="42"/>
    </row>
    <row r="207" s="2" customFormat="1" ht="16.8" customHeight="1">
      <c r="A207" s="36"/>
      <c r="B207" s="42"/>
      <c r="C207" s="291" t="s">
        <v>980</v>
      </c>
      <c r="D207" s="36"/>
      <c r="E207" s="36"/>
      <c r="F207" s="36"/>
      <c r="G207" s="36"/>
      <c r="H207" s="42"/>
    </row>
    <row r="208" s="2" customFormat="1" ht="16.8" customHeight="1">
      <c r="A208" s="36"/>
      <c r="B208" s="42"/>
      <c r="C208" s="289" t="s">
        <v>282</v>
      </c>
      <c r="D208" s="289" t="s">
        <v>283</v>
      </c>
      <c r="E208" s="15" t="s">
        <v>193</v>
      </c>
      <c r="F208" s="290">
        <v>3360</v>
      </c>
      <c r="G208" s="36"/>
      <c r="H208" s="42"/>
    </row>
    <row r="209" s="2" customFormat="1" ht="16.8" customHeight="1">
      <c r="A209" s="36"/>
      <c r="B209" s="42"/>
      <c r="C209" s="285" t="s">
        <v>274</v>
      </c>
      <c r="D209" s="286" t="s">
        <v>274</v>
      </c>
      <c r="E209" s="287" t="s">
        <v>1</v>
      </c>
      <c r="F209" s="288">
        <v>348</v>
      </c>
      <c r="G209" s="36"/>
      <c r="H209" s="42"/>
    </row>
    <row r="210" s="2" customFormat="1" ht="16.8" customHeight="1">
      <c r="A210" s="36"/>
      <c r="B210" s="42"/>
      <c r="C210" s="289" t="s">
        <v>274</v>
      </c>
      <c r="D210" s="289" t="s">
        <v>636</v>
      </c>
      <c r="E210" s="15" t="s">
        <v>1</v>
      </c>
      <c r="F210" s="290">
        <v>348</v>
      </c>
      <c r="G210" s="36"/>
      <c r="H210" s="42"/>
    </row>
    <row r="211" s="2" customFormat="1" ht="16.8" customHeight="1">
      <c r="A211" s="36"/>
      <c r="B211" s="42"/>
      <c r="C211" s="291" t="s">
        <v>980</v>
      </c>
      <c r="D211" s="36"/>
      <c r="E211" s="36"/>
      <c r="F211" s="36"/>
      <c r="G211" s="36"/>
      <c r="H211" s="42"/>
    </row>
    <row r="212" s="2" customFormat="1" ht="16.8" customHeight="1">
      <c r="A212" s="36"/>
      <c r="B212" s="42"/>
      <c r="C212" s="289" t="s">
        <v>628</v>
      </c>
      <c r="D212" s="289" t="s">
        <v>283</v>
      </c>
      <c r="E212" s="15" t="s">
        <v>193</v>
      </c>
      <c r="F212" s="290">
        <v>2624</v>
      </c>
      <c r="G212" s="36"/>
      <c r="H212" s="42"/>
    </row>
    <row r="213" s="2" customFormat="1" ht="16.8" customHeight="1">
      <c r="A213" s="36"/>
      <c r="B213" s="42"/>
      <c r="C213" s="285" t="s">
        <v>234</v>
      </c>
      <c r="D213" s="286" t="s">
        <v>234</v>
      </c>
      <c r="E213" s="287" t="s">
        <v>1</v>
      </c>
      <c r="F213" s="288">
        <v>3</v>
      </c>
      <c r="G213" s="36"/>
      <c r="H213" s="42"/>
    </row>
    <row r="214" s="2" customFormat="1" ht="16.8" customHeight="1">
      <c r="A214" s="36"/>
      <c r="B214" s="42"/>
      <c r="C214" s="289" t="s">
        <v>234</v>
      </c>
      <c r="D214" s="289" t="s">
        <v>292</v>
      </c>
      <c r="E214" s="15" t="s">
        <v>1</v>
      </c>
      <c r="F214" s="290">
        <v>3</v>
      </c>
      <c r="G214" s="36"/>
      <c r="H214" s="42"/>
    </row>
    <row r="215" s="2" customFormat="1" ht="16.8" customHeight="1">
      <c r="A215" s="36"/>
      <c r="B215" s="42"/>
      <c r="C215" s="291" t="s">
        <v>980</v>
      </c>
      <c r="D215" s="36"/>
      <c r="E215" s="36"/>
      <c r="F215" s="36"/>
      <c r="G215" s="36"/>
      <c r="H215" s="42"/>
    </row>
    <row r="216" s="2" customFormat="1" ht="16.8" customHeight="1">
      <c r="A216" s="36"/>
      <c r="B216" s="42"/>
      <c r="C216" s="289" t="s">
        <v>282</v>
      </c>
      <c r="D216" s="289" t="s">
        <v>283</v>
      </c>
      <c r="E216" s="15" t="s">
        <v>193</v>
      </c>
      <c r="F216" s="290">
        <v>75</v>
      </c>
      <c r="G216" s="36"/>
      <c r="H216" s="42"/>
    </row>
    <row r="217" s="2" customFormat="1" ht="16.8" customHeight="1">
      <c r="A217" s="36"/>
      <c r="B217" s="42"/>
      <c r="C217" s="285" t="s">
        <v>249</v>
      </c>
      <c r="D217" s="286" t="s">
        <v>249</v>
      </c>
      <c r="E217" s="287" t="s">
        <v>1</v>
      </c>
      <c r="F217" s="288">
        <v>265</v>
      </c>
      <c r="G217" s="36"/>
      <c r="H217" s="42"/>
    </row>
    <row r="218" s="2" customFormat="1" ht="16.8" customHeight="1">
      <c r="A218" s="36"/>
      <c r="B218" s="42"/>
      <c r="C218" s="289" t="s">
        <v>249</v>
      </c>
      <c r="D218" s="289" t="s">
        <v>461</v>
      </c>
      <c r="E218" s="15" t="s">
        <v>1</v>
      </c>
      <c r="F218" s="290">
        <v>265</v>
      </c>
      <c r="G218" s="36"/>
      <c r="H218" s="42"/>
    </row>
    <row r="219" s="2" customFormat="1" ht="16.8" customHeight="1">
      <c r="A219" s="36"/>
      <c r="B219" s="42"/>
      <c r="C219" s="291" t="s">
        <v>980</v>
      </c>
      <c r="D219" s="36"/>
      <c r="E219" s="36"/>
      <c r="F219" s="36"/>
      <c r="G219" s="36"/>
      <c r="H219" s="42"/>
    </row>
    <row r="220" s="2" customFormat="1" ht="16.8" customHeight="1">
      <c r="A220" s="36"/>
      <c r="B220" s="42"/>
      <c r="C220" s="289" t="s">
        <v>282</v>
      </c>
      <c r="D220" s="289" t="s">
        <v>283</v>
      </c>
      <c r="E220" s="15" t="s">
        <v>193</v>
      </c>
      <c r="F220" s="290">
        <v>3360</v>
      </c>
      <c r="G220" s="36"/>
      <c r="H220" s="42"/>
    </row>
    <row r="221" s="2" customFormat="1" ht="16.8" customHeight="1">
      <c r="A221" s="36"/>
      <c r="B221" s="42"/>
      <c r="C221" s="285" t="s">
        <v>276</v>
      </c>
      <c r="D221" s="286" t="s">
        <v>276</v>
      </c>
      <c r="E221" s="287" t="s">
        <v>1</v>
      </c>
      <c r="F221" s="288">
        <v>234</v>
      </c>
      <c r="G221" s="36"/>
      <c r="H221" s="42"/>
    </row>
    <row r="222" s="2" customFormat="1" ht="16.8" customHeight="1">
      <c r="A222" s="36"/>
      <c r="B222" s="42"/>
      <c r="C222" s="289" t="s">
        <v>276</v>
      </c>
      <c r="D222" s="289" t="s">
        <v>637</v>
      </c>
      <c r="E222" s="15" t="s">
        <v>1</v>
      </c>
      <c r="F222" s="290">
        <v>234</v>
      </c>
      <c r="G222" s="36"/>
      <c r="H222" s="42"/>
    </row>
    <row r="223" s="2" customFormat="1" ht="16.8" customHeight="1">
      <c r="A223" s="36"/>
      <c r="B223" s="42"/>
      <c r="C223" s="291" t="s">
        <v>980</v>
      </c>
      <c r="D223" s="36"/>
      <c r="E223" s="36"/>
      <c r="F223" s="36"/>
      <c r="G223" s="36"/>
      <c r="H223" s="42"/>
    </row>
    <row r="224" s="2" customFormat="1" ht="16.8" customHeight="1">
      <c r="A224" s="36"/>
      <c r="B224" s="42"/>
      <c r="C224" s="289" t="s">
        <v>628</v>
      </c>
      <c r="D224" s="289" t="s">
        <v>283</v>
      </c>
      <c r="E224" s="15" t="s">
        <v>193</v>
      </c>
      <c r="F224" s="290">
        <v>2624</v>
      </c>
      <c r="G224" s="36"/>
      <c r="H224" s="42"/>
    </row>
    <row r="225" s="2" customFormat="1" ht="16.8" customHeight="1">
      <c r="A225" s="36"/>
      <c r="B225" s="42"/>
      <c r="C225" s="285" t="s">
        <v>235</v>
      </c>
      <c r="D225" s="286" t="s">
        <v>235</v>
      </c>
      <c r="E225" s="287" t="s">
        <v>1</v>
      </c>
      <c r="F225" s="288">
        <v>11</v>
      </c>
      <c r="G225" s="36"/>
      <c r="H225" s="42"/>
    </row>
    <row r="226" s="2" customFormat="1" ht="16.8" customHeight="1">
      <c r="A226" s="36"/>
      <c r="B226" s="42"/>
      <c r="C226" s="289" t="s">
        <v>235</v>
      </c>
      <c r="D226" s="289" t="s">
        <v>293</v>
      </c>
      <c r="E226" s="15" t="s">
        <v>1</v>
      </c>
      <c r="F226" s="290">
        <v>11</v>
      </c>
      <c r="G226" s="36"/>
      <c r="H226" s="42"/>
    </row>
    <row r="227" s="2" customFormat="1" ht="16.8" customHeight="1">
      <c r="A227" s="36"/>
      <c r="B227" s="42"/>
      <c r="C227" s="291" t="s">
        <v>980</v>
      </c>
      <c r="D227" s="36"/>
      <c r="E227" s="36"/>
      <c r="F227" s="36"/>
      <c r="G227" s="36"/>
      <c r="H227" s="42"/>
    </row>
    <row r="228" s="2" customFormat="1" ht="16.8" customHeight="1">
      <c r="A228" s="36"/>
      <c r="B228" s="42"/>
      <c r="C228" s="289" t="s">
        <v>282</v>
      </c>
      <c r="D228" s="289" t="s">
        <v>283</v>
      </c>
      <c r="E228" s="15" t="s">
        <v>193</v>
      </c>
      <c r="F228" s="290">
        <v>75</v>
      </c>
      <c r="G228" s="36"/>
      <c r="H228" s="42"/>
    </row>
    <row r="229" s="2" customFormat="1" ht="16.8" customHeight="1">
      <c r="A229" s="36"/>
      <c r="B229" s="42"/>
      <c r="C229" s="285" t="s">
        <v>251</v>
      </c>
      <c r="D229" s="286" t="s">
        <v>251</v>
      </c>
      <c r="E229" s="287" t="s">
        <v>1</v>
      </c>
      <c r="F229" s="288">
        <v>86</v>
      </c>
      <c r="G229" s="36"/>
      <c r="H229" s="42"/>
    </row>
    <row r="230" s="2" customFormat="1" ht="16.8" customHeight="1">
      <c r="A230" s="36"/>
      <c r="B230" s="42"/>
      <c r="C230" s="289" t="s">
        <v>251</v>
      </c>
      <c r="D230" s="289" t="s">
        <v>462</v>
      </c>
      <c r="E230" s="15" t="s">
        <v>1</v>
      </c>
      <c r="F230" s="290">
        <v>86</v>
      </c>
      <c r="G230" s="36"/>
      <c r="H230" s="42"/>
    </row>
    <row r="231" s="2" customFormat="1" ht="16.8" customHeight="1">
      <c r="A231" s="36"/>
      <c r="B231" s="42"/>
      <c r="C231" s="291" t="s">
        <v>980</v>
      </c>
      <c r="D231" s="36"/>
      <c r="E231" s="36"/>
      <c r="F231" s="36"/>
      <c r="G231" s="36"/>
      <c r="H231" s="42"/>
    </row>
    <row r="232" s="2" customFormat="1" ht="16.8" customHeight="1">
      <c r="A232" s="36"/>
      <c r="B232" s="42"/>
      <c r="C232" s="289" t="s">
        <v>282</v>
      </c>
      <c r="D232" s="289" t="s">
        <v>283</v>
      </c>
      <c r="E232" s="15" t="s">
        <v>193</v>
      </c>
      <c r="F232" s="290">
        <v>3360</v>
      </c>
      <c r="G232" s="36"/>
      <c r="H232" s="42"/>
    </row>
    <row r="233" s="2" customFormat="1" ht="16.8" customHeight="1">
      <c r="A233" s="36"/>
      <c r="B233" s="42"/>
      <c r="C233" s="285" t="s">
        <v>638</v>
      </c>
      <c r="D233" s="286" t="s">
        <v>638</v>
      </c>
      <c r="E233" s="287" t="s">
        <v>1</v>
      </c>
      <c r="F233" s="288">
        <v>2624</v>
      </c>
      <c r="G233" s="36"/>
      <c r="H233" s="42"/>
    </row>
    <row r="234" s="2" customFormat="1" ht="16.8" customHeight="1">
      <c r="A234" s="36"/>
      <c r="B234" s="42"/>
      <c r="C234" s="289" t="s">
        <v>638</v>
      </c>
      <c r="D234" s="289" t="s">
        <v>639</v>
      </c>
      <c r="E234" s="15" t="s">
        <v>1</v>
      </c>
      <c r="F234" s="290">
        <v>2624</v>
      </c>
      <c r="G234" s="36"/>
      <c r="H234" s="42"/>
    </row>
    <row r="235" s="2" customFormat="1" ht="16.8" customHeight="1">
      <c r="A235" s="36"/>
      <c r="B235" s="42"/>
      <c r="C235" s="285" t="s">
        <v>237</v>
      </c>
      <c r="D235" s="286" t="s">
        <v>237</v>
      </c>
      <c r="E235" s="287" t="s">
        <v>1</v>
      </c>
      <c r="F235" s="288">
        <v>8</v>
      </c>
      <c r="G235" s="36"/>
      <c r="H235" s="42"/>
    </row>
    <row r="236" s="2" customFormat="1" ht="16.8" customHeight="1">
      <c r="A236" s="36"/>
      <c r="B236" s="42"/>
      <c r="C236" s="289" t="s">
        <v>237</v>
      </c>
      <c r="D236" s="289" t="s">
        <v>294</v>
      </c>
      <c r="E236" s="15" t="s">
        <v>1</v>
      </c>
      <c r="F236" s="290">
        <v>8</v>
      </c>
      <c r="G236" s="36"/>
      <c r="H236" s="42"/>
    </row>
    <row r="237" s="2" customFormat="1" ht="16.8" customHeight="1">
      <c r="A237" s="36"/>
      <c r="B237" s="42"/>
      <c r="C237" s="291" t="s">
        <v>980</v>
      </c>
      <c r="D237" s="36"/>
      <c r="E237" s="36"/>
      <c r="F237" s="36"/>
      <c r="G237" s="36"/>
      <c r="H237" s="42"/>
    </row>
    <row r="238" s="2" customFormat="1" ht="16.8" customHeight="1">
      <c r="A238" s="36"/>
      <c r="B238" s="42"/>
      <c r="C238" s="289" t="s">
        <v>282</v>
      </c>
      <c r="D238" s="289" t="s">
        <v>283</v>
      </c>
      <c r="E238" s="15" t="s">
        <v>193</v>
      </c>
      <c r="F238" s="290">
        <v>75</v>
      </c>
      <c r="G238" s="36"/>
      <c r="H238" s="42"/>
    </row>
    <row r="239" s="2" customFormat="1" ht="16.8" customHeight="1">
      <c r="A239" s="36"/>
      <c r="B239" s="42"/>
      <c r="C239" s="285" t="s">
        <v>253</v>
      </c>
      <c r="D239" s="286" t="s">
        <v>253</v>
      </c>
      <c r="E239" s="287" t="s">
        <v>1</v>
      </c>
      <c r="F239" s="288">
        <v>124</v>
      </c>
      <c r="G239" s="36"/>
      <c r="H239" s="42"/>
    </row>
    <row r="240" s="2" customFormat="1" ht="16.8" customHeight="1">
      <c r="A240" s="36"/>
      <c r="B240" s="42"/>
      <c r="C240" s="289" t="s">
        <v>253</v>
      </c>
      <c r="D240" s="289" t="s">
        <v>463</v>
      </c>
      <c r="E240" s="15" t="s">
        <v>1</v>
      </c>
      <c r="F240" s="290">
        <v>124</v>
      </c>
      <c r="G240" s="36"/>
      <c r="H240" s="42"/>
    </row>
    <row r="241" s="2" customFormat="1" ht="16.8" customHeight="1">
      <c r="A241" s="36"/>
      <c r="B241" s="42"/>
      <c r="C241" s="291" t="s">
        <v>980</v>
      </c>
      <c r="D241" s="36"/>
      <c r="E241" s="36"/>
      <c r="F241" s="36"/>
      <c r="G241" s="36"/>
      <c r="H241" s="42"/>
    </row>
    <row r="242" s="2" customFormat="1" ht="16.8" customHeight="1">
      <c r="A242" s="36"/>
      <c r="B242" s="42"/>
      <c r="C242" s="289" t="s">
        <v>282</v>
      </c>
      <c r="D242" s="289" t="s">
        <v>283</v>
      </c>
      <c r="E242" s="15" t="s">
        <v>193</v>
      </c>
      <c r="F242" s="290">
        <v>3360</v>
      </c>
      <c r="G242" s="36"/>
      <c r="H242" s="42"/>
    </row>
    <row r="243" s="2" customFormat="1" ht="16.8" customHeight="1">
      <c r="A243" s="36"/>
      <c r="B243" s="42"/>
      <c r="C243" s="285" t="s">
        <v>295</v>
      </c>
      <c r="D243" s="286" t="s">
        <v>295</v>
      </c>
      <c r="E243" s="287" t="s">
        <v>1</v>
      </c>
      <c r="F243" s="288">
        <v>75</v>
      </c>
      <c r="G243" s="36"/>
      <c r="H243" s="42"/>
    </row>
    <row r="244" s="2" customFormat="1" ht="16.8" customHeight="1">
      <c r="A244" s="36"/>
      <c r="B244" s="42"/>
      <c r="C244" s="289" t="s">
        <v>295</v>
      </c>
      <c r="D244" s="289" t="s">
        <v>296</v>
      </c>
      <c r="E244" s="15" t="s">
        <v>1</v>
      </c>
      <c r="F244" s="290">
        <v>75</v>
      </c>
      <c r="G244" s="36"/>
      <c r="H244" s="42"/>
    </row>
    <row r="245" s="2" customFormat="1" ht="16.8" customHeight="1">
      <c r="A245" s="36"/>
      <c r="B245" s="42"/>
      <c r="C245" s="285" t="s">
        <v>255</v>
      </c>
      <c r="D245" s="286" t="s">
        <v>255</v>
      </c>
      <c r="E245" s="287" t="s">
        <v>1</v>
      </c>
      <c r="F245" s="288">
        <v>92</v>
      </c>
      <c r="G245" s="36"/>
      <c r="H245" s="42"/>
    </row>
    <row r="246" s="2" customFormat="1" ht="16.8" customHeight="1">
      <c r="A246" s="36"/>
      <c r="B246" s="42"/>
      <c r="C246" s="289" t="s">
        <v>255</v>
      </c>
      <c r="D246" s="289" t="s">
        <v>464</v>
      </c>
      <c r="E246" s="15" t="s">
        <v>1</v>
      </c>
      <c r="F246" s="290">
        <v>92</v>
      </c>
      <c r="G246" s="36"/>
      <c r="H246" s="42"/>
    </row>
    <row r="247" s="2" customFormat="1" ht="16.8" customHeight="1">
      <c r="A247" s="36"/>
      <c r="B247" s="42"/>
      <c r="C247" s="291" t="s">
        <v>980</v>
      </c>
      <c r="D247" s="36"/>
      <c r="E247" s="36"/>
      <c r="F247" s="36"/>
      <c r="G247" s="36"/>
      <c r="H247" s="42"/>
    </row>
    <row r="248" s="2" customFormat="1" ht="16.8" customHeight="1">
      <c r="A248" s="36"/>
      <c r="B248" s="42"/>
      <c r="C248" s="289" t="s">
        <v>282</v>
      </c>
      <c r="D248" s="289" t="s">
        <v>283</v>
      </c>
      <c r="E248" s="15" t="s">
        <v>193</v>
      </c>
      <c r="F248" s="290">
        <v>3360</v>
      </c>
      <c r="G248" s="36"/>
      <c r="H248" s="42"/>
    </row>
    <row r="249" s="2" customFormat="1" ht="16.8" customHeight="1">
      <c r="A249" s="36"/>
      <c r="B249" s="42"/>
      <c r="C249" s="285" t="s">
        <v>256</v>
      </c>
      <c r="D249" s="286" t="s">
        <v>256</v>
      </c>
      <c r="E249" s="287" t="s">
        <v>1</v>
      </c>
      <c r="F249" s="288">
        <v>236</v>
      </c>
      <c r="G249" s="36"/>
      <c r="H249" s="42"/>
    </row>
    <row r="250" s="2" customFormat="1" ht="16.8" customHeight="1">
      <c r="A250" s="36"/>
      <c r="B250" s="42"/>
      <c r="C250" s="289" t="s">
        <v>256</v>
      </c>
      <c r="D250" s="289" t="s">
        <v>465</v>
      </c>
      <c r="E250" s="15" t="s">
        <v>1</v>
      </c>
      <c r="F250" s="290">
        <v>236</v>
      </c>
      <c r="G250" s="36"/>
      <c r="H250" s="42"/>
    </row>
    <row r="251" s="2" customFormat="1" ht="16.8" customHeight="1">
      <c r="A251" s="36"/>
      <c r="B251" s="42"/>
      <c r="C251" s="291" t="s">
        <v>980</v>
      </c>
      <c r="D251" s="36"/>
      <c r="E251" s="36"/>
      <c r="F251" s="36"/>
      <c r="G251" s="36"/>
      <c r="H251" s="42"/>
    </row>
    <row r="252" s="2" customFormat="1" ht="16.8" customHeight="1">
      <c r="A252" s="36"/>
      <c r="B252" s="42"/>
      <c r="C252" s="289" t="s">
        <v>282</v>
      </c>
      <c r="D252" s="289" t="s">
        <v>283</v>
      </c>
      <c r="E252" s="15" t="s">
        <v>193</v>
      </c>
      <c r="F252" s="290">
        <v>3360</v>
      </c>
      <c r="G252" s="36"/>
      <c r="H252" s="42"/>
    </row>
    <row r="253" s="2" customFormat="1" ht="16.8" customHeight="1">
      <c r="A253" s="36"/>
      <c r="B253" s="42"/>
      <c r="C253" s="285" t="s">
        <v>258</v>
      </c>
      <c r="D253" s="286" t="s">
        <v>258</v>
      </c>
      <c r="E253" s="287" t="s">
        <v>1</v>
      </c>
      <c r="F253" s="288">
        <v>44</v>
      </c>
      <c r="G253" s="36"/>
      <c r="H253" s="42"/>
    </row>
    <row r="254" s="2" customFormat="1" ht="16.8" customHeight="1">
      <c r="A254" s="36"/>
      <c r="B254" s="42"/>
      <c r="C254" s="289" t="s">
        <v>258</v>
      </c>
      <c r="D254" s="289" t="s">
        <v>466</v>
      </c>
      <c r="E254" s="15" t="s">
        <v>1</v>
      </c>
      <c r="F254" s="290">
        <v>44</v>
      </c>
      <c r="G254" s="36"/>
      <c r="H254" s="42"/>
    </row>
    <row r="255" s="2" customFormat="1" ht="16.8" customHeight="1">
      <c r="A255" s="36"/>
      <c r="B255" s="42"/>
      <c r="C255" s="291" t="s">
        <v>980</v>
      </c>
      <c r="D255" s="36"/>
      <c r="E255" s="36"/>
      <c r="F255" s="36"/>
      <c r="G255" s="36"/>
      <c r="H255" s="42"/>
    </row>
    <row r="256" s="2" customFormat="1" ht="16.8" customHeight="1">
      <c r="A256" s="36"/>
      <c r="B256" s="42"/>
      <c r="C256" s="289" t="s">
        <v>282</v>
      </c>
      <c r="D256" s="289" t="s">
        <v>283</v>
      </c>
      <c r="E256" s="15" t="s">
        <v>193</v>
      </c>
      <c r="F256" s="290">
        <v>3360</v>
      </c>
      <c r="G256" s="36"/>
      <c r="H256" s="42"/>
    </row>
    <row r="257" s="2" customFormat="1" ht="16.8" customHeight="1">
      <c r="A257" s="36"/>
      <c r="B257" s="42"/>
      <c r="C257" s="285" t="s">
        <v>260</v>
      </c>
      <c r="D257" s="286" t="s">
        <v>260</v>
      </c>
      <c r="E257" s="287" t="s">
        <v>1</v>
      </c>
      <c r="F257" s="288">
        <v>188</v>
      </c>
      <c r="G257" s="36"/>
      <c r="H257" s="42"/>
    </row>
    <row r="258" s="2" customFormat="1" ht="16.8" customHeight="1">
      <c r="A258" s="36"/>
      <c r="B258" s="42"/>
      <c r="C258" s="289" t="s">
        <v>260</v>
      </c>
      <c r="D258" s="289" t="s">
        <v>467</v>
      </c>
      <c r="E258" s="15" t="s">
        <v>1</v>
      </c>
      <c r="F258" s="290">
        <v>188</v>
      </c>
      <c r="G258" s="36"/>
      <c r="H258" s="42"/>
    </row>
    <row r="259" s="2" customFormat="1" ht="16.8" customHeight="1">
      <c r="A259" s="36"/>
      <c r="B259" s="42"/>
      <c r="C259" s="291" t="s">
        <v>980</v>
      </c>
      <c r="D259" s="36"/>
      <c r="E259" s="36"/>
      <c r="F259" s="36"/>
      <c r="G259" s="36"/>
      <c r="H259" s="42"/>
    </row>
    <row r="260" s="2" customFormat="1" ht="16.8" customHeight="1">
      <c r="A260" s="36"/>
      <c r="B260" s="42"/>
      <c r="C260" s="289" t="s">
        <v>282</v>
      </c>
      <c r="D260" s="289" t="s">
        <v>283</v>
      </c>
      <c r="E260" s="15" t="s">
        <v>193</v>
      </c>
      <c r="F260" s="290">
        <v>3360</v>
      </c>
      <c r="G260" s="36"/>
      <c r="H260" s="42"/>
    </row>
    <row r="261" s="2" customFormat="1" ht="16.8" customHeight="1">
      <c r="A261" s="36"/>
      <c r="B261" s="42"/>
      <c r="C261" s="285" t="s">
        <v>262</v>
      </c>
      <c r="D261" s="286" t="s">
        <v>262</v>
      </c>
      <c r="E261" s="287" t="s">
        <v>1</v>
      </c>
      <c r="F261" s="288">
        <v>129</v>
      </c>
      <c r="G261" s="36"/>
      <c r="H261" s="42"/>
    </row>
    <row r="262" s="2" customFormat="1" ht="16.8" customHeight="1">
      <c r="A262" s="36"/>
      <c r="B262" s="42"/>
      <c r="C262" s="289" t="s">
        <v>262</v>
      </c>
      <c r="D262" s="289" t="s">
        <v>468</v>
      </c>
      <c r="E262" s="15" t="s">
        <v>1</v>
      </c>
      <c r="F262" s="290">
        <v>129</v>
      </c>
      <c r="G262" s="36"/>
      <c r="H262" s="42"/>
    </row>
    <row r="263" s="2" customFormat="1" ht="16.8" customHeight="1">
      <c r="A263" s="36"/>
      <c r="B263" s="42"/>
      <c r="C263" s="291" t="s">
        <v>980</v>
      </c>
      <c r="D263" s="36"/>
      <c r="E263" s="36"/>
      <c r="F263" s="36"/>
      <c r="G263" s="36"/>
      <c r="H263" s="42"/>
    </row>
    <row r="264" s="2" customFormat="1" ht="16.8" customHeight="1">
      <c r="A264" s="36"/>
      <c r="B264" s="42"/>
      <c r="C264" s="289" t="s">
        <v>282</v>
      </c>
      <c r="D264" s="289" t="s">
        <v>283</v>
      </c>
      <c r="E264" s="15" t="s">
        <v>193</v>
      </c>
      <c r="F264" s="290">
        <v>3360</v>
      </c>
      <c r="G264" s="36"/>
      <c r="H264" s="42"/>
    </row>
    <row r="265" s="2" customFormat="1" ht="16.8" customHeight="1">
      <c r="A265" s="36"/>
      <c r="B265" s="42"/>
      <c r="C265" s="285" t="s">
        <v>264</v>
      </c>
      <c r="D265" s="286" t="s">
        <v>264</v>
      </c>
      <c r="E265" s="287" t="s">
        <v>1</v>
      </c>
      <c r="F265" s="288">
        <v>84</v>
      </c>
      <c r="G265" s="36"/>
      <c r="H265" s="42"/>
    </row>
    <row r="266" s="2" customFormat="1" ht="16.8" customHeight="1">
      <c r="A266" s="36"/>
      <c r="B266" s="42"/>
      <c r="C266" s="289" t="s">
        <v>264</v>
      </c>
      <c r="D266" s="289" t="s">
        <v>469</v>
      </c>
      <c r="E266" s="15" t="s">
        <v>1</v>
      </c>
      <c r="F266" s="290">
        <v>84</v>
      </c>
      <c r="G266" s="36"/>
      <c r="H266" s="42"/>
    </row>
    <row r="267" s="2" customFormat="1" ht="16.8" customHeight="1">
      <c r="A267" s="36"/>
      <c r="B267" s="42"/>
      <c r="C267" s="291" t="s">
        <v>980</v>
      </c>
      <c r="D267" s="36"/>
      <c r="E267" s="36"/>
      <c r="F267" s="36"/>
      <c r="G267" s="36"/>
      <c r="H267" s="42"/>
    </row>
    <row r="268" s="2" customFormat="1" ht="16.8" customHeight="1">
      <c r="A268" s="36"/>
      <c r="B268" s="42"/>
      <c r="C268" s="289" t="s">
        <v>282</v>
      </c>
      <c r="D268" s="289" t="s">
        <v>283</v>
      </c>
      <c r="E268" s="15" t="s">
        <v>193</v>
      </c>
      <c r="F268" s="290">
        <v>3360</v>
      </c>
      <c r="G268" s="36"/>
      <c r="H268" s="42"/>
    </row>
    <row r="269" s="2" customFormat="1" ht="16.8" customHeight="1">
      <c r="A269" s="36"/>
      <c r="B269" s="42"/>
      <c r="C269" s="285" t="s">
        <v>470</v>
      </c>
      <c r="D269" s="286" t="s">
        <v>470</v>
      </c>
      <c r="E269" s="287" t="s">
        <v>1</v>
      </c>
      <c r="F269" s="288">
        <v>3360</v>
      </c>
      <c r="G269" s="36"/>
      <c r="H269" s="42"/>
    </row>
    <row r="270" s="2" customFormat="1" ht="16.8" customHeight="1">
      <c r="A270" s="36"/>
      <c r="B270" s="42"/>
      <c r="C270" s="289" t="s">
        <v>470</v>
      </c>
      <c r="D270" s="289" t="s">
        <v>471</v>
      </c>
      <c r="E270" s="15" t="s">
        <v>1</v>
      </c>
      <c r="F270" s="290">
        <v>3360</v>
      </c>
      <c r="G270" s="36"/>
      <c r="H270" s="42"/>
    </row>
    <row r="271" s="2" customFormat="1" ht="26.4" customHeight="1">
      <c r="A271" s="36"/>
      <c r="B271" s="42"/>
      <c r="C271" s="284" t="s">
        <v>981</v>
      </c>
      <c r="D271" s="284" t="s">
        <v>99</v>
      </c>
      <c r="E271" s="36"/>
      <c r="F271" s="36"/>
      <c r="G271" s="36"/>
      <c r="H271" s="42"/>
    </row>
    <row r="272" s="2" customFormat="1" ht="16.8" customHeight="1">
      <c r="A272" s="36"/>
      <c r="B272" s="42"/>
      <c r="C272" s="285" t="s">
        <v>285</v>
      </c>
      <c r="D272" s="286" t="s">
        <v>285</v>
      </c>
      <c r="E272" s="287" t="s">
        <v>1</v>
      </c>
      <c r="F272" s="288">
        <v>171596</v>
      </c>
      <c r="G272" s="36"/>
      <c r="H272" s="42"/>
    </row>
    <row r="273" s="2" customFormat="1" ht="16.8" customHeight="1">
      <c r="A273" s="36"/>
      <c r="B273" s="42"/>
      <c r="C273" s="289" t="s">
        <v>285</v>
      </c>
      <c r="D273" s="289" t="s">
        <v>750</v>
      </c>
      <c r="E273" s="15" t="s">
        <v>1</v>
      </c>
      <c r="F273" s="290">
        <v>171596</v>
      </c>
      <c r="G273" s="36"/>
      <c r="H273" s="42"/>
    </row>
    <row r="274" s="2" customFormat="1" ht="16.8" customHeight="1">
      <c r="A274" s="36"/>
      <c r="B274" s="42"/>
      <c r="C274" s="285" t="s">
        <v>168</v>
      </c>
      <c r="D274" s="286" t="s">
        <v>168</v>
      </c>
      <c r="E274" s="287" t="s">
        <v>1</v>
      </c>
      <c r="F274" s="288">
        <v>171596</v>
      </c>
      <c r="G274" s="36"/>
      <c r="H274" s="42"/>
    </row>
    <row r="275" s="2" customFormat="1" ht="16.8" customHeight="1">
      <c r="A275" s="36"/>
      <c r="B275" s="42"/>
      <c r="C275" s="289" t="s">
        <v>168</v>
      </c>
      <c r="D275" s="289" t="s">
        <v>752</v>
      </c>
      <c r="E275" s="15" t="s">
        <v>1</v>
      </c>
      <c r="F275" s="290">
        <v>171596</v>
      </c>
      <c r="G275" s="36"/>
      <c r="H275" s="42"/>
    </row>
    <row r="276" s="2" customFormat="1" ht="16.8" customHeight="1">
      <c r="A276" s="36"/>
      <c r="B276" s="42"/>
      <c r="C276" s="285" t="s">
        <v>181</v>
      </c>
      <c r="D276" s="286" t="s">
        <v>181</v>
      </c>
      <c r="E276" s="287" t="s">
        <v>1</v>
      </c>
      <c r="F276" s="288">
        <v>514.78800000000001</v>
      </c>
      <c r="G276" s="36"/>
      <c r="H276" s="42"/>
    </row>
    <row r="277" s="2" customFormat="1" ht="16.8" customHeight="1">
      <c r="A277" s="36"/>
      <c r="B277" s="42"/>
      <c r="C277" s="289" t="s">
        <v>181</v>
      </c>
      <c r="D277" s="289" t="s">
        <v>762</v>
      </c>
      <c r="E277" s="15" t="s">
        <v>1</v>
      </c>
      <c r="F277" s="290">
        <v>514.78800000000001</v>
      </c>
      <c r="G277" s="36"/>
      <c r="H277" s="42"/>
    </row>
    <row r="278" s="2" customFormat="1" ht="16.8" customHeight="1">
      <c r="A278" s="36"/>
      <c r="B278" s="42"/>
      <c r="C278" s="285" t="s">
        <v>210</v>
      </c>
      <c r="D278" s="286" t="s">
        <v>210</v>
      </c>
      <c r="E278" s="287" t="s">
        <v>1</v>
      </c>
      <c r="F278" s="288">
        <v>171596</v>
      </c>
      <c r="G278" s="36"/>
      <c r="H278" s="42"/>
    </row>
    <row r="279" s="2" customFormat="1" ht="16.8" customHeight="1">
      <c r="A279" s="36"/>
      <c r="B279" s="42"/>
      <c r="C279" s="289" t="s">
        <v>210</v>
      </c>
      <c r="D279" s="289" t="s">
        <v>766</v>
      </c>
      <c r="E279" s="15" t="s">
        <v>1</v>
      </c>
      <c r="F279" s="290">
        <v>171596</v>
      </c>
      <c r="G279" s="36"/>
      <c r="H279" s="42"/>
    </row>
    <row r="280" s="2" customFormat="1" ht="16.8" customHeight="1">
      <c r="A280" s="36"/>
      <c r="B280" s="42"/>
      <c r="C280" s="285" t="s">
        <v>320</v>
      </c>
      <c r="D280" s="286" t="s">
        <v>320</v>
      </c>
      <c r="E280" s="287" t="s">
        <v>1</v>
      </c>
      <c r="F280" s="288">
        <v>171596</v>
      </c>
      <c r="G280" s="36"/>
      <c r="H280" s="42"/>
    </row>
    <row r="281" s="2" customFormat="1" ht="16.8" customHeight="1">
      <c r="A281" s="36"/>
      <c r="B281" s="42"/>
      <c r="C281" s="289" t="s">
        <v>320</v>
      </c>
      <c r="D281" s="289" t="s">
        <v>769</v>
      </c>
      <c r="E281" s="15" t="s">
        <v>1</v>
      </c>
      <c r="F281" s="290">
        <v>171596</v>
      </c>
      <c r="G281" s="36"/>
      <c r="H281" s="42"/>
    </row>
    <row r="282" s="2" customFormat="1" ht="16.8" customHeight="1">
      <c r="A282" s="36"/>
      <c r="B282" s="42"/>
      <c r="C282" s="285" t="s">
        <v>225</v>
      </c>
      <c r="D282" s="286" t="s">
        <v>225</v>
      </c>
      <c r="E282" s="287" t="s">
        <v>1</v>
      </c>
      <c r="F282" s="288">
        <v>85798</v>
      </c>
      <c r="G282" s="36"/>
      <c r="H282" s="42"/>
    </row>
    <row r="283" s="2" customFormat="1" ht="16.8" customHeight="1">
      <c r="A283" s="36"/>
      <c r="B283" s="42"/>
      <c r="C283" s="289" t="s">
        <v>225</v>
      </c>
      <c r="D283" s="289" t="s">
        <v>775</v>
      </c>
      <c r="E283" s="15" t="s">
        <v>1</v>
      </c>
      <c r="F283" s="290">
        <v>85798</v>
      </c>
      <c r="G283" s="36"/>
      <c r="H283" s="42"/>
    </row>
    <row r="284" s="2" customFormat="1" ht="16.8" customHeight="1">
      <c r="A284" s="36"/>
      <c r="B284" s="42"/>
      <c r="C284" s="285" t="s">
        <v>330</v>
      </c>
      <c r="D284" s="286" t="s">
        <v>330</v>
      </c>
      <c r="E284" s="287" t="s">
        <v>1</v>
      </c>
      <c r="F284" s="288">
        <v>85.798000000000002</v>
      </c>
      <c r="G284" s="36"/>
      <c r="H284" s="42"/>
    </row>
    <row r="285" s="2" customFormat="1" ht="16.8" customHeight="1">
      <c r="A285" s="36"/>
      <c r="B285" s="42"/>
      <c r="C285" s="289" t="s">
        <v>330</v>
      </c>
      <c r="D285" s="289" t="s">
        <v>780</v>
      </c>
      <c r="E285" s="15" t="s">
        <v>1</v>
      </c>
      <c r="F285" s="290">
        <v>85.798000000000002</v>
      </c>
      <c r="G285" s="36"/>
      <c r="H285" s="42"/>
    </row>
    <row r="286" s="2" customFormat="1" ht="16.8" customHeight="1">
      <c r="A286" s="36"/>
      <c r="B286" s="42"/>
      <c r="C286" s="285" t="s">
        <v>338</v>
      </c>
      <c r="D286" s="286" t="s">
        <v>338</v>
      </c>
      <c r="E286" s="287" t="s">
        <v>1</v>
      </c>
      <c r="F286" s="288">
        <v>0.51478999999999997</v>
      </c>
      <c r="G286" s="36"/>
      <c r="H286" s="42"/>
    </row>
    <row r="287" s="2" customFormat="1" ht="16.8" customHeight="1">
      <c r="A287" s="36"/>
      <c r="B287" s="42"/>
      <c r="C287" s="289" t="s">
        <v>1</v>
      </c>
      <c r="D287" s="289" t="s">
        <v>782</v>
      </c>
      <c r="E287" s="15" t="s">
        <v>1</v>
      </c>
      <c r="F287" s="290">
        <v>0</v>
      </c>
      <c r="G287" s="36"/>
      <c r="H287" s="42"/>
    </row>
    <row r="288" s="2" customFormat="1" ht="16.8" customHeight="1">
      <c r="A288" s="36"/>
      <c r="B288" s="42"/>
      <c r="C288" s="289" t="s">
        <v>1</v>
      </c>
      <c r="D288" s="289" t="s">
        <v>783</v>
      </c>
      <c r="E288" s="15" t="s">
        <v>1</v>
      </c>
      <c r="F288" s="290">
        <v>0</v>
      </c>
      <c r="G288" s="36"/>
      <c r="H288" s="42"/>
    </row>
    <row r="289" s="2" customFormat="1" ht="16.8" customHeight="1">
      <c r="A289" s="36"/>
      <c r="B289" s="42"/>
      <c r="C289" s="289" t="s">
        <v>338</v>
      </c>
      <c r="D289" s="289" t="s">
        <v>784</v>
      </c>
      <c r="E289" s="15" t="s">
        <v>1</v>
      </c>
      <c r="F289" s="290">
        <v>0.51478999999999997</v>
      </c>
      <c r="G289" s="36"/>
      <c r="H289" s="42"/>
    </row>
    <row r="290" s="2" customFormat="1" ht="26.4" customHeight="1">
      <c r="A290" s="36"/>
      <c r="B290" s="42"/>
      <c r="C290" s="284" t="s">
        <v>982</v>
      </c>
      <c r="D290" s="284" t="s">
        <v>102</v>
      </c>
      <c r="E290" s="36"/>
      <c r="F290" s="36"/>
      <c r="G290" s="36"/>
      <c r="H290" s="42"/>
    </row>
    <row r="291" s="2" customFormat="1" ht="16.8" customHeight="1">
      <c r="A291" s="36"/>
      <c r="B291" s="42"/>
      <c r="C291" s="285" t="s">
        <v>285</v>
      </c>
      <c r="D291" s="286" t="s">
        <v>285</v>
      </c>
      <c r="E291" s="287" t="s">
        <v>1</v>
      </c>
      <c r="F291" s="288">
        <v>171596</v>
      </c>
      <c r="G291" s="36"/>
      <c r="H291" s="42"/>
    </row>
    <row r="292" s="2" customFormat="1" ht="16.8" customHeight="1">
      <c r="A292" s="36"/>
      <c r="B292" s="42"/>
      <c r="C292" s="289" t="s">
        <v>285</v>
      </c>
      <c r="D292" s="289" t="s">
        <v>802</v>
      </c>
      <c r="E292" s="15" t="s">
        <v>1</v>
      </c>
      <c r="F292" s="290">
        <v>171596</v>
      </c>
      <c r="G292" s="36"/>
      <c r="H292" s="42"/>
    </row>
    <row r="293" s="2" customFormat="1" ht="16.8" customHeight="1">
      <c r="A293" s="36"/>
      <c r="B293" s="42"/>
      <c r="C293" s="285" t="s">
        <v>343</v>
      </c>
      <c r="D293" s="286" t="s">
        <v>343</v>
      </c>
      <c r="E293" s="287" t="s">
        <v>1</v>
      </c>
      <c r="F293" s="288">
        <v>863.46000000000004</v>
      </c>
      <c r="G293" s="36"/>
      <c r="H293" s="42"/>
    </row>
    <row r="294" s="2" customFormat="1" ht="16.8" customHeight="1">
      <c r="A294" s="36"/>
      <c r="B294" s="42"/>
      <c r="C294" s="289" t="s">
        <v>343</v>
      </c>
      <c r="D294" s="289" t="s">
        <v>841</v>
      </c>
      <c r="E294" s="15" t="s">
        <v>1</v>
      </c>
      <c r="F294" s="290">
        <v>863.46000000000004</v>
      </c>
      <c r="G294" s="36"/>
      <c r="H294" s="42"/>
    </row>
    <row r="295" s="2" customFormat="1" ht="16.8" customHeight="1">
      <c r="A295" s="36"/>
      <c r="B295" s="42"/>
      <c r="C295" s="285" t="s">
        <v>349</v>
      </c>
      <c r="D295" s="286" t="s">
        <v>349</v>
      </c>
      <c r="E295" s="287" t="s">
        <v>1</v>
      </c>
      <c r="F295" s="288">
        <v>3360</v>
      </c>
      <c r="G295" s="36"/>
      <c r="H295" s="42"/>
    </row>
    <row r="296" s="2" customFormat="1" ht="16.8" customHeight="1">
      <c r="A296" s="36"/>
      <c r="B296" s="42"/>
      <c r="C296" s="289" t="s">
        <v>349</v>
      </c>
      <c r="D296" s="289" t="s">
        <v>845</v>
      </c>
      <c r="E296" s="15" t="s">
        <v>1</v>
      </c>
      <c r="F296" s="290">
        <v>3360</v>
      </c>
      <c r="G296" s="36"/>
      <c r="H296" s="42"/>
    </row>
    <row r="297" s="2" customFormat="1" ht="16.8" customHeight="1">
      <c r="A297" s="36"/>
      <c r="B297" s="42"/>
      <c r="C297" s="291" t="s">
        <v>980</v>
      </c>
      <c r="D297" s="36"/>
      <c r="E297" s="36"/>
      <c r="F297" s="36"/>
      <c r="G297" s="36"/>
      <c r="H297" s="42"/>
    </row>
    <row r="298" s="2" customFormat="1" ht="16.8" customHeight="1">
      <c r="A298" s="36"/>
      <c r="B298" s="42"/>
      <c r="C298" s="289" t="s">
        <v>680</v>
      </c>
      <c r="D298" s="289" t="s">
        <v>681</v>
      </c>
      <c r="E298" s="15" t="s">
        <v>157</v>
      </c>
      <c r="F298" s="290">
        <v>6387</v>
      </c>
      <c r="G298" s="36"/>
      <c r="H298" s="42"/>
    </row>
    <row r="299" s="2" customFormat="1" ht="16.8" customHeight="1">
      <c r="A299" s="36"/>
      <c r="B299" s="42"/>
      <c r="C299" s="285" t="s">
        <v>355</v>
      </c>
      <c r="D299" s="286" t="s">
        <v>355</v>
      </c>
      <c r="E299" s="287" t="s">
        <v>1</v>
      </c>
      <c r="F299" s="288">
        <v>638.70000000000005</v>
      </c>
      <c r="G299" s="36"/>
      <c r="H299" s="42"/>
    </row>
    <row r="300" s="2" customFormat="1" ht="16.8" customHeight="1">
      <c r="A300" s="36"/>
      <c r="B300" s="42"/>
      <c r="C300" s="289" t="s">
        <v>355</v>
      </c>
      <c r="D300" s="289" t="s">
        <v>852</v>
      </c>
      <c r="E300" s="15" t="s">
        <v>1</v>
      </c>
      <c r="F300" s="290">
        <v>638.70000000000005</v>
      </c>
      <c r="G300" s="36"/>
      <c r="H300" s="42"/>
    </row>
    <row r="301" s="2" customFormat="1" ht="16.8" customHeight="1">
      <c r="A301" s="36"/>
      <c r="B301" s="42"/>
      <c r="C301" s="285" t="s">
        <v>361</v>
      </c>
      <c r="D301" s="286" t="s">
        <v>361</v>
      </c>
      <c r="E301" s="287" t="s">
        <v>1</v>
      </c>
      <c r="F301" s="288">
        <v>383.24394000000001</v>
      </c>
      <c r="G301" s="36"/>
      <c r="H301" s="42"/>
    </row>
    <row r="302" s="2" customFormat="1" ht="16.8" customHeight="1">
      <c r="A302" s="36"/>
      <c r="B302" s="42"/>
      <c r="C302" s="289" t="s">
        <v>1</v>
      </c>
      <c r="D302" s="289" t="s">
        <v>782</v>
      </c>
      <c r="E302" s="15" t="s">
        <v>1</v>
      </c>
      <c r="F302" s="290">
        <v>0</v>
      </c>
      <c r="G302" s="36"/>
      <c r="H302" s="42"/>
    </row>
    <row r="303" s="2" customFormat="1" ht="16.8" customHeight="1">
      <c r="A303" s="36"/>
      <c r="B303" s="42"/>
      <c r="C303" s="289" t="s">
        <v>1</v>
      </c>
      <c r="D303" s="289" t="s">
        <v>854</v>
      </c>
      <c r="E303" s="15" t="s">
        <v>1</v>
      </c>
      <c r="F303" s="290">
        <v>0</v>
      </c>
      <c r="G303" s="36"/>
      <c r="H303" s="42"/>
    </row>
    <row r="304" s="2" customFormat="1" ht="16.8" customHeight="1">
      <c r="A304" s="36"/>
      <c r="B304" s="42"/>
      <c r="C304" s="289" t="s">
        <v>361</v>
      </c>
      <c r="D304" s="289" t="s">
        <v>855</v>
      </c>
      <c r="E304" s="15" t="s">
        <v>1</v>
      </c>
      <c r="F304" s="290">
        <v>383.24394000000001</v>
      </c>
      <c r="G304" s="36"/>
      <c r="H304" s="42"/>
    </row>
    <row r="305" s="2" customFormat="1" ht="16.8" customHeight="1">
      <c r="A305" s="36"/>
      <c r="B305" s="42"/>
      <c r="C305" s="285" t="s">
        <v>168</v>
      </c>
      <c r="D305" s="286" t="s">
        <v>168</v>
      </c>
      <c r="E305" s="287" t="s">
        <v>1</v>
      </c>
      <c r="F305" s="288">
        <v>343.19200000000001</v>
      </c>
      <c r="G305" s="36"/>
      <c r="H305" s="42"/>
    </row>
    <row r="306" s="2" customFormat="1" ht="16.8" customHeight="1">
      <c r="A306" s="36"/>
      <c r="B306" s="42"/>
      <c r="C306" s="289" t="s">
        <v>168</v>
      </c>
      <c r="D306" s="289" t="s">
        <v>805</v>
      </c>
      <c r="E306" s="15" t="s">
        <v>1</v>
      </c>
      <c r="F306" s="290">
        <v>343.19200000000001</v>
      </c>
      <c r="G306" s="36"/>
      <c r="H306" s="42"/>
    </row>
    <row r="307" s="2" customFormat="1" ht="16.8" customHeight="1">
      <c r="A307" s="36"/>
      <c r="B307" s="42"/>
      <c r="C307" s="285" t="s">
        <v>175</v>
      </c>
      <c r="D307" s="286" t="s">
        <v>175</v>
      </c>
      <c r="E307" s="287" t="s">
        <v>1</v>
      </c>
      <c r="F307" s="288">
        <v>7872</v>
      </c>
      <c r="G307" s="36"/>
      <c r="H307" s="42"/>
    </row>
    <row r="308" s="2" customFormat="1" ht="16.8" customHeight="1">
      <c r="A308" s="36"/>
      <c r="B308" s="42"/>
      <c r="C308" s="289" t="s">
        <v>175</v>
      </c>
      <c r="D308" s="289" t="s">
        <v>811</v>
      </c>
      <c r="E308" s="15" t="s">
        <v>1</v>
      </c>
      <c r="F308" s="290">
        <v>7872</v>
      </c>
      <c r="G308" s="36"/>
      <c r="H308" s="42"/>
    </row>
    <row r="309" s="2" customFormat="1" ht="16.8" customHeight="1">
      <c r="A309" s="36"/>
      <c r="B309" s="42"/>
      <c r="C309" s="285" t="s">
        <v>181</v>
      </c>
      <c r="D309" s="286" t="s">
        <v>181</v>
      </c>
      <c r="E309" s="287" t="s">
        <v>1</v>
      </c>
      <c r="F309" s="288">
        <v>225</v>
      </c>
      <c r="G309" s="36"/>
      <c r="H309" s="42"/>
    </row>
    <row r="310" s="2" customFormat="1" ht="16.8" customHeight="1">
      <c r="A310" s="36"/>
      <c r="B310" s="42"/>
      <c r="C310" s="289" t="s">
        <v>181</v>
      </c>
      <c r="D310" s="289" t="s">
        <v>817</v>
      </c>
      <c r="E310" s="15" t="s">
        <v>1</v>
      </c>
      <c r="F310" s="290">
        <v>225</v>
      </c>
      <c r="G310" s="36"/>
      <c r="H310" s="42"/>
    </row>
    <row r="311" s="2" customFormat="1" ht="16.8" customHeight="1">
      <c r="A311" s="36"/>
      <c r="B311" s="42"/>
      <c r="C311" s="291" t="s">
        <v>980</v>
      </c>
      <c r="D311" s="36"/>
      <c r="E311" s="36"/>
      <c r="F311" s="36"/>
      <c r="G311" s="36"/>
      <c r="H311" s="42"/>
    </row>
    <row r="312" s="2" customFormat="1" ht="16.8" customHeight="1">
      <c r="A312" s="36"/>
      <c r="B312" s="42"/>
      <c r="C312" s="289" t="s">
        <v>812</v>
      </c>
      <c r="D312" s="289" t="s">
        <v>813</v>
      </c>
      <c r="E312" s="15" t="s">
        <v>157</v>
      </c>
      <c r="F312" s="290">
        <v>10305</v>
      </c>
      <c r="G312" s="36"/>
      <c r="H312" s="42"/>
    </row>
    <row r="313" s="2" customFormat="1" ht="16.8" customHeight="1">
      <c r="A313" s="36"/>
      <c r="B313" s="42"/>
      <c r="C313" s="285" t="s">
        <v>320</v>
      </c>
      <c r="D313" s="286" t="s">
        <v>320</v>
      </c>
      <c r="E313" s="287" t="s">
        <v>1</v>
      </c>
      <c r="F313" s="288">
        <v>6720</v>
      </c>
      <c r="G313" s="36"/>
      <c r="H313" s="42"/>
    </row>
    <row r="314" s="2" customFormat="1" ht="16.8" customHeight="1">
      <c r="A314" s="36"/>
      <c r="B314" s="42"/>
      <c r="C314" s="289" t="s">
        <v>320</v>
      </c>
      <c r="D314" s="289" t="s">
        <v>826</v>
      </c>
      <c r="E314" s="15" t="s">
        <v>1</v>
      </c>
      <c r="F314" s="290">
        <v>6720</v>
      </c>
      <c r="G314" s="36"/>
      <c r="H314" s="42"/>
    </row>
    <row r="315" s="2" customFormat="1" ht="16.8" customHeight="1">
      <c r="A315" s="36"/>
      <c r="B315" s="42"/>
      <c r="C315" s="291" t="s">
        <v>980</v>
      </c>
      <c r="D315" s="36"/>
      <c r="E315" s="36"/>
      <c r="F315" s="36"/>
      <c r="G315" s="36"/>
      <c r="H315" s="42"/>
    </row>
    <row r="316" s="2" customFormat="1" ht="16.8" customHeight="1">
      <c r="A316" s="36"/>
      <c r="B316" s="42"/>
      <c r="C316" s="289" t="s">
        <v>509</v>
      </c>
      <c r="D316" s="289" t="s">
        <v>510</v>
      </c>
      <c r="E316" s="15" t="s">
        <v>299</v>
      </c>
      <c r="F316" s="290">
        <v>11968</v>
      </c>
      <c r="G316" s="36"/>
      <c r="H316" s="42"/>
    </row>
    <row r="317" s="2" customFormat="1" ht="16.8" customHeight="1">
      <c r="A317" s="36"/>
      <c r="B317" s="42"/>
      <c r="C317" s="285" t="s">
        <v>225</v>
      </c>
      <c r="D317" s="286" t="s">
        <v>225</v>
      </c>
      <c r="E317" s="287" t="s">
        <v>1</v>
      </c>
      <c r="F317" s="288">
        <v>23.936</v>
      </c>
      <c r="G317" s="36"/>
      <c r="H317" s="42"/>
    </row>
    <row r="318" s="2" customFormat="1" ht="16.8" customHeight="1">
      <c r="A318" s="36"/>
      <c r="B318" s="42"/>
      <c r="C318" s="289" t="s">
        <v>225</v>
      </c>
      <c r="D318" s="289" t="s">
        <v>832</v>
      </c>
      <c r="E318" s="15" t="s">
        <v>1</v>
      </c>
      <c r="F318" s="290">
        <v>23.936</v>
      </c>
      <c r="G318" s="36"/>
      <c r="H318" s="42"/>
    </row>
    <row r="319" s="2" customFormat="1" ht="16.8" customHeight="1">
      <c r="A319" s="36"/>
      <c r="B319" s="42"/>
      <c r="C319" s="285" t="s">
        <v>330</v>
      </c>
      <c r="D319" s="286" t="s">
        <v>330</v>
      </c>
      <c r="E319" s="287" t="s">
        <v>1</v>
      </c>
      <c r="F319" s="288">
        <v>22.5</v>
      </c>
      <c r="G319" s="36"/>
      <c r="H319" s="42"/>
    </row>
    <row r="320" s="2" customFormat="1" ht="16.8" customHeight="1">
      <c r="A320" s="36"/>
      <c r="B320" s="42"/>
      <c r="C320" s="289" t="s">
        <v>330</v>
      </c>
      <c r="D320" s="289" t="s">
        <v>835</v>
      </c>
      <c r="E320" s="15" t="s">
        <v>1</v>
      </c>
      <c r="F320" s="290">
        <v>22.5</v>
      </c>
      <c r="G320" s="36"/>
      <c r="H320" s="42"/>
    </row>
    <row r="321" s="2" customFormat="1" ht="16.8" customHeight="1">
      <c r="A321" s="36"/>
      <c r="B321" s="42"/>
      <c r="C321" s="291" t="s">
        <v>980</v>
      </c>
      <c r="D321" s="36"/>
      <c r="E321" s="36"/>
      <c r="F321" s="36"/>
      <c r="G321" s="36"/>
      <c r="H321" s="42"/>
    </row>
    <row r="322" s="2" customFormat="1" ht="16.8" customHeight="1">
      <c r="A322" s="36"/>
      <c r="B322" s="42"/>
      <c r="C322" s="289" t="s">
        <v>393</v>
      </c>
      <c r="D322" s="289" t="s">
        <v>394</v>
      </c>
      <c r="E322" s="15" t="s">
        <v>387</v>
      </c>
      <c r="F322" s="290">
        <v>863.46000000000004</v>
      </c>
      <c r="G322" s="36"/>
      <c r="H322" s="42"/>
    </row>
    <row r="323" s="2" customFormat="1" ht="16.8" customHeight="1">
      <c r="A323" s="36"/>
      <c r="B323" s="42"/>
      <c r="C323" s="285" t="s">
        <v>338</v>
      </c>
      <c r="D323" s="286" t="s">
        <v>338</v>
      </c>
      <c r="E323" s="287" t="s">
        <v>1</v>
      </c>
      <c r="F323" s="288">
        <v>863.46000000000004</v>
      </c>
      <c r="G323" s="36"/>
      <c r="H323" s="42"/>
    </row>
    <row r="324" s="2" customFormat="1" ht="16.8" customHeight="1">
      <c r="A324" s="36"/>
      <c r="B324" s="42"/>
      <c r="C324" s="289" t="s">
        <v>338</v>
      </c>
      <c r="D324" s="289" t="s">
        <v>841</v>
      </c>
      <c r="E324" s="15" t="s">
        <v>1</v>
      </c>
      <c r="F324" s="290">
        <v>863.46000000000004</v>
      </c>
      <c r="G324" s="36"/>
      <c r="H324" s="42"/>
    </row>
    <row r="325" s="2" customFormat="1" ht="16.8" customHeight="1">
      <c r="A325" s="36"/>
      <c r="B325" s="42"/>
      <c r="C325" s="285" t="s">
        <v>793</v>
      </c>
      <c r="D325" s="286" t="s">
        <v>793</v>
      </c>
      <c r="E325" s="287" t="s">
        <v>1</v>
      </c>
      <c r="F325" s="288">
        <v>75</v>
      </c>
      <c r="G325" s="36"/>
      <c r="H325" s="42"/>
    </row>
    <row r="326" s="2" customFormat="1" ht="16.8" customHeight="1">
      <c r="A326" s="36"/>
      <c r="B326" s="42"/>
      <c r="C326" s="289" t="s">
        <v>793</v>
      </c>
      <c r="D326" s="289" t="s">
        <v>846</v>
      </c>
      <c r="E326" s="15" t="s">
        <v>1</v>
      </c>
      <c r="F326" s="290">
        <v>75</v>
      </c>
      <c r="G326" s="36"/>
      <c r="H326" s="42"/>
    </row>
    <row r="327" s="2" customFormat="1" ht="16.8" customHeight="1">
      <c r="A327" s="36"/>
      <c r="B327" s="42"/>
      <c r="C327" s="291" t="s">
        <v>980</v>
      </c>
      <c r="D327" s="36"/>
      <c r="E327" s="36"/>
      <c r="F327" s="36"/>
      <c r="G327" s="36"/>
      <c r="H327" s="42"/>
    </row>
    <row r="328" s="2" customFormat="1" ht="16.8" customHeight="1">
      <c r="A328" s="36"/>
      <c r="B328" s="42"/>
      <c r="C328" s="289" t="s">
        <v>680</v>
      </c>
      <c r="D328" s="289" t="s">
        <v>681</v>
      </c>
      <c r="E328" s="15" t="s">
        <v>157</v>
      </c>
      <c r="F328" s="290">
        <v>6387</v>
      </c>
      <c r="G328" s="36"/>
      <c r="H328" s="42"/>
    </row>
    <row r="329" s="2" customFormat="1" ht="16.8" customHeight="1">
      <c r="A329" s="36"/>
      <c r="B329" s="42"/>
      <c r="C329" s="285" t="s">
        <v>785</v>
      </c>
      <c r="D329" s="286" t="s">
        <v>785</v>
      </c>
      <c r="E329" s="287" t="s">
        <v>1</v>
      </c>
      <c r="F329" s="288">
        <v>10080</v>
      </c>
      <c r="G329" s="36"/>
      <c r="H329" s="42"/>
    </row>
    <row r="330" s="2" customFormat="1" ht="16.8" customHeight="1">
      <c r="A330" s="36"/>
      <c r="B330" s="42"/>
      <c r="C330" s="289" t="s">
        <v>785</v>
      </c>
      <c r="D330" s="289" t="s">
        <v>818</v>
      </c>
      <c r="E330" s="15" t="s">
        <v>1</v>
      </c>
      <c r="F330" s="290">
        <v>10080</v>
      </c>
      <c r="G330" s="36"/>
      <c r="H330" s="42"/>
    </row>
    <row r="331" s="2" customFormat="1" ht="16.8" customHeight="1">
      <c r="A331" s="36"/>
      <c r="B331" s="42"/>
      <c r="C331" s="291" t="s">
        <v>980</v>
      </c>
      <c r="D331" s="36"/>
      <c r="E331" s="36"/>
      <c r="F331" s="36"/>
      <c r="G331" s="36"/>
      <c r="H331" s="42"/>
    </row>
    <row r="332" s="2" customFormat="1" ht="16.8" customHeight="1">
      <c r="A332" s="36"/>
      <c r="B332" s="42"/>
      <c r="C332" s="289" t="s">
        <v>812</v>
      </c>
      <c r="D332" s="289" t="s">
        <v>813</v>
      </c>
      <c r="E332" s="15" t="s">
        <v>157</v>
      </c>
      <c r="F332" s="290">
        <v>10305</v>
      </c>
      <c r="G332" s="36"/>
      <c r="H332" s="42"/>
    </row>
    <row r="333" s="2" customFormat="1" ht="16.8" customHeight="1">
      <c r="A333" s="36"/>
      <c r="B333" s="42"/>
      <c r="C333" s="285" t="s">
        <v>787</v>
      </c>
      <c r="D333" s="286" t="s">
        <v>787</v>
      </c>
      <c r="E333" s="287" t="s">
        <v>1</v>
      </c>
      <c r="F333" s="288">
        <v>5248</v>
      </c>
      <c r="G333" s="36"/>
      <c r="H333" s="42"/>
    </row>
    <row r="334" s="2" customFormat="1" ht="16.8" customHeight="1">
      <c r="A334" s="36"/>
      <c r="B334" s="42"/>
      <c r="C334" s="289" t="s">
        <v>787</v>
      </c>
      <c r="D334" s="289" t="s">
        <v>827</v>
      </c>
      <c r="E334" s="15" t="s">
        <v>1</v>
      </c>
      <c r="F334" s="290">
        <v>5248</v>
      </c>
      <c r="G334" s="36"/>
      <c r="H334" s="42"/>
    </row>
    <row r="335" s="2" customFormat="1" ht="16.8" customHeight="1">
      <c r="A335" s="36"/>
      <c r="B335" s="42"/>
      <c r="C335" s="291" t="s">
        <v>980</v>
      </c>
      <c r="D335" s="36"/>
      <c r="E335" s="36"/>
      <c r="F335" s="36"/>
      <c r="G335" s="36"/>
      <c r="H335" s="42"/>
    </row>
    <row r="336" s="2" customFormat="1" ht="16.8" customHeight="1">
      <c r="A336" s="36"/>
      <c r="B336" s="42"/>
      <c r="C336" s="289" t="s">
        <v>509</v>
      </c>
      <c r="D336" s="289" t="s">
        <v>510</v>
      </c>
      <c r="E336" s="15" t="s">
        <v>299</v>
      </c>
      <c r="F336" s="290">
        <v>11968</v>
      </c>
      <c r="G336" s="36"/>
      <c r="H336" s="42"/>
    </row>
    <row r="337" s="2" customFormat="1" ht="16.8" customHeight="1">
      <c r="A337" s="36"/>
      <c r="B337" s="42"/>
      <c r="C337" s="285" t="s">
        <v>789</v>
      </c>
      <c r="D337" s="286" t="s">
        <v>789</v>
      </c>
      <c r="E337" s="287" t="s">
        <v>1</v>
      </c>
      <c r="F337" s="288">
        <v>604.79999999999995</v>
      </c>
      <c r="G337" s="36"/>
      <c r="H337" s="42"/>
    </row>
    <row r="338" s="2" customFormat="1" ht="16.8" customHeight="1">
      <c r="A338" s="36"/>
      <c r="B338" s="42"/>
      <c r="C338" s="289" t="s">
        <v>789</v>
      </c>
      <c r="D338" s="289" t="s">
        <v>836</v>
      </c>
      <c r="E338" s="15" t="s">
        <v>1</v>
      </c>
      <c r="F338" s="290">
        <v>604.79999999999995</v>
      </c>
      <c r="G338" s="36"/>
      <c r="H338" s="42"/>
    </row>
    <row r="339" s="2" customFormat="1" ht="16.8" customHeight="1">
      <c r="A339" s="36"/>
      <c r="B339" s="42"/>
      <c r="C339" s="291" t="s">
        <v>980</v>
      </c>
      <c r="D339" s="36"/>
      <c r="E339" s="36"/>
      <c r="F339" s="36"/>
      <c r="G339" s="36"/>
      <c r="H339" s="42"/>
    </row>
    <row r="340" s="2" customFormat="1" ht="16.8" customHeight="1">
      <c r="A340" s="36"/>
      <c r="B340" s="42"/>
      <c r="C340" s="289" t="s">
        <v>393</v>
      </c>
      <c r="D340" s="289" t="s">
        <v>394</v>
      </c>
      <c r="E340" s="15" t="s">
        <v>387</v>
      </c>
      <c r="F340" s="290">
        <v>863.46000000000004</v>
      </c>
      <c r="G340" s="36"/>
      <c r="H340" s="42"/>
    </row>
    <row r="341" s="2" customFormat="1" ht="16.8" customHeight="1">
      <c r="A341" s="36"/>
      <c r="B341" s="42"/>
      <c r="C341" s="285" t="s">
        <v>794</v>
      </c>
      <c r="D341" s="286" t="s">
        <v>794</v>
      </c>
      <c r="E341" s="287" t="s">
        <v>1</v>
      </c>
      <c r="F341" s="288">
        <v>2952</v>
      </c>
      <c r="G341" s="36"/>
      <c r="H341" s="42"/>
    </row>
    <row r="342" s="2" customFormat="1" ht="16.8" customHeight="1">
      <c r="A342" s="36"/>
      <c r="B342" s="42"/>
      <c r="C342" s="289" t="s">
        <v>794</v>
      </c>
      <c r="D342" s="289" t="s">
        <v>847</v>
      </c>
      <c r="E342" s="15" t="s">
        <v>1</v>
      </c>
      <c r="F342" s="290">
        <v>2952</v>
      </c>
      <c r="G342" s="36"/>
      <c r="H342" s="42"/>
    </row>
    <row r="343" s="2" customFormat="1" ht="16.8" customHeight="1">
      <c r="A343" s="36"/>
      <c r="B343" s="42"/>
      <c r="C343" s="291" t="s">
        <v>980</v>
      </c>
      <c r="D343" s="36"/>
      <c r="E343" s="36"/>
      <c r="F343" s="36"/>
      <c r="G343" s="36"/>
      <c r="H343" s="42"/>
    </row>
    <row r="344" s="2" customFormat="1" ht="16.8" customHeight="1">
      <c r="A344" s="36"/>
      <c r="B344" s="42"/>
      <c r="C344" s="289" t="s">
        <v>680</v>
      </c>
      <c r="D344" s="289" t="s">
        <v>681</v>
      </c>
      <c r="E344" s="15" t="s">
        <v>157</v>
      </c>
      <c r="F344" s="290">
        <v>6387</v>
      </c>
      <c r="G344" s="36"/>
      <c r="H344" s="42"/>
    </row>
    <row r="345" s="2" customFormat="1" ht="16.8" customHeight="1">
      <c r="A345" s="36"/>
      <c r="B345" s="42"/>
      <c r="C345" s="285" t="s">
        <v>819</v>
      </c>
      <c r="D345" s="286" t="s">
        <v>819</v>
      </c>
      <c r="E345" s="287" t="s">
        <v>1</v>
      </c>
      <c r="F345" s="288">
        <v>10305</v>
      </c>
      <c r="G345" s="36"/>
      <c r="H345" s="42"/>
    </row>
    <row r="346" s="2" customFormat="1" ht="16.8" customHeight="1">
      <c r="A346" s="36"/>
      <c r="B346" s="42"/>
      <c r="C346" s="289" t="s">
        <v>819</v>
      </c>
      <c r="D346" s="289" t="s">
        <v>820</v>
      </c>
      <c r="E346" s="15" t="s">
        <v>1</v>
      </c>
      <c r="F346" s="290">
        <v>10305</v>
      </c>
      <c r="G346" s="36"/>
      <c r="H346" s="42"/>
    </row>
    <row r="347" s="2" customFormat="1" ht="16.8" customHeight="1">
      <c r="A347" s="36"/>
      <c r="B347" s="42"/>
      <c r="C347" s="285" t="s">
        <v>828</v>
      </c>
      <c r="D347" s="286" t="s">
        <v>828</v>
      </c>
      <c r="E347" s="287" t="s">
        <v>1</v>
      </c>
      <c r="F347" s="288">
        <v>11968</v>
      </c>
      <c r="G347" s="36"/>
      <c r="H347" s="42"/>
    </row>
    <row r="348" s="2" customFormat="1" ht="16.8" customHeight="1">
      <c r="A348" s="36"/>
      <c r="B348" s="42"/>
      <c r="C348" s="289" t="s">
        <v>828</v>
      </c>
      <c r="D348" s="289" t="s">
        <v>829</v>
      </c>
      <c r="E348" s="15" t="s">
        <v>1</v>
      </c>
      <c r="F348" s="290">
        <v>11968</v>
      </c>
      <c r="G348" s="36"/>
      <c r="H348" s="42"/>
    </row>
    <row r="349" s="2" customFormat="1" ht="16.8" customHeight="1">
      <c r="A349" s="36"/>
      <c r="B349" s="42"/>
      <c r="C349" s="285" t="s">
        <v>791</v>
      </c>
      <c r="D349" s="286" t="s">
        <v>791</v>
      </c>
      <c r="E349" s="287" t="s">
        <v>1</v>
      </c>
      <c r="F349" s="288">
        <v>236.16</v>
      </c>
      <c r="G349" s="36"/>
      <c r="H349" s="42"/>
    </row>
    <row r="350" s="2" customFormat="1" ht="16.8" customHeight="1">
      <c r="A350" s="36"/>
      <c r="B350" s="42"/>
      <c r="C350" s="289" t="s">
        <v>791</v>
      </c>
      <c r="D350" s="289" t="s">
        <v>837</v>
      </c>
      <c r="E350" s="15" t="s">
        <v>1</v>
      </c>
      <c r="F350" s="290">
        <v>236.16</v>
      </c>
      <c r="G350" s="36"/>
      <c r="H350" s="42"/>
    </row>
    <row r="351" s="2" customFormat="1" ht="16.8" customHeight="1">
      <c r="A351" s="36"/>
      <c r="B351" s="42"/>
      <c r="C351" s="291" t="s">
        <v>980</v>
      </c>
      <c r="D351" s="36"/>
      <c r="E351" s="36"/>
      <c r="F351" s="36"/>
      <c r="G351" s="36"/>
      <c r="H351" s="42"/>
    </row>
    <row r="352" s="2" customFormat="1" ht="16.8" customHeight="1">
      <c r="A352" s="36"/>
      <c r="B352" s="42"/>
      <c r="C352" s="289" t="s">
        <v>393</v>
      </c>
      <c r="D352" s="289" t="s">
        <v>394</v>
      </c>
      <c r="E352" s="15" t="s">
        <v>387</v>
      </c>
      <c r="F352" s="290">
        <v>863.46000000000004</v>
      </c>
      <c r="G352" s="36"/>
      <c r="H352" s="42"/>
    </row>
    <row r="353" s="2" customFormat="1" ht="16.8" customHeight="1">
      <c r="A353" s="36"/>
      <c r="B353" s="42"/>
      <c r="C353" s="285" t="s">
        <v>848</v>
      </c>
      <c r="D353" s="286" t="s">
        <v>848</v>
      </c>
      <c r="E353" s="287" t="s">
        <v>1</v>
      </c>
      <c r="F353" s="288">
        <v>6387</v>
      </c>
      <c r="G353" s="36"/>
      <c r="H353" s="42"/>
    </row>
    <row r="354" s="2" customFormat="1" ht="16.8" customHeight="1">
      <c r="A354" s="36"/>
      <c r="B354" s="42"/>
      <c r="C354" s="289" t="s">
        <v>848</v>
      </c>
      <c r="D354" s="289" t="s">
        <v>849</v>
      </c>
      <c r="E354" s="15" t="s">
        <v>1</v>
      </c>
      <c r="F354" s="290">
        <v>6387</v>
      </c>
      <c r="G354" s="36"/>
      <c r="H354" s="42"/>
    </row>
    <row r="355" s="2" customFormat="1" ht="16.8" customHeight="1">
      <c r="A355" s="36"/>
      <c r="B355" s="42"/>
      <c r="C355" s="285" t="s">
        <v>838</v>
      </c>
      <c r="D355" s="286" t="s">
        <v>838</v>
      </c>
      <c r="E355" s="287" t="s">
        <v>1</v>
      </c>
      <c r="F355" s="288">
        <v>863.46000000000004</v>
      </c>
      <c r="G355" s="36"/>
      <c r="H355" s="42"/>
    </row>
    <row r="356" s="2" customFormat="1" ht="16.8" customHeight="1">
      <c r="A356" s="36"/>
      <c r="B356" s="42"/>
      <c r="C356" s="289" t="s">
        <v>838</v>
      </c>
      <c r="D356" s="289" t="s">
        <v>839</v>
      </c>
      <c r="E356" s="15" t="s">
        <v>1</v>
      </c>
      <c r="F356" s="290">
        <v>863.46000000000004</v>
      </c>
      <c r="G356" s="36"/>
      <c r="H356" s="42"/>
    </row>
    <row r="357" s="2" customFormat="1" ht="26.4" customHeight="1">
      <c r="A357" s="36"/>
      <c r="B357" s="42"/>
      <c r="C357" s="284" t="s">
        <v>983</v>
      </c>
      <c r="D357" s="284" t="s">
        <v>105</v>
      </c>
      <c r="E357" s="36"/>
      <c r="F357" s="36"/>
      <c r="G357" s="36"/>
      <c r="H357" s="42"/>
    </row>
    <row r="358" s="2" customFormat="1" ht="16.8" customHeight="1">
      <c r="A358" s="36"/>
      <c r="B358" s="42"/>
      <c r="C358" s="285" t="s">
        <v>285</v>
      </c>
      <c r="D358" s="286" t="s">
        <v>285</v>
      </c>
      <c r="E358" s="287" t="s">
        <v>1</v>
      </c>
      <c r="F358" s="288">
        <v>171596</v>
      </c>
      <c r="G358" s="36"/>
      <c r="H358" s="42"/>
    </row>
    <row r="359" s="2" customFormat="1" ht="16.8" customHeight="1">
      <c r="A359" s="36"/>
      <c r="B359" s="42"/>
      <c r="C359" s="289" t="s">
        <v>285</v>
      </c>
      <c r="D359" s="289" t="s">
        <v>802</v>
      </c>
      <c r="E359" s="15" t="s">
        <v>1</v>
      </c>
      <c r="F359" s="290">
        <v>171596</v>
      </c>
      <c r="G359" s="36"/>
      <c r="H359" s="42"/>
    </row>
    <row r="360" s="2" customFormat="1" ht="16.8" customHeight="1">
      <c r="A360" s="36"/>
      <c r="B360" s="42"/>
      <c r="C360" s="285" t="s">
        <v>343</v>
      </c>
      <c r="D360" s="286" t="s">
        <v>343</v>
      </c>
      <c r="E360" s="287" t="s">
        <v>1</v>
      </c>
      <c r="F360" s="288">
        <v>863.46000000000004</v>
      </c>
      <c r="G360" s="36"/>
      <c r="H360" s="42"/>
    </row>
    <row r="361" s="2" customFormat="1" ht="16.8" customHeight="1">
      <c r="A361" s="36"/>
      <c r="B361" s="42"/>
      <c r="C361" s="289" t="s">
        <v>343</v>
      </c>
      <c r="D361" s="289" t="s">
        <v>870</v>
      </c>
      <c r="E361" s="15" t="s">
        <v>1</v>
      </c>
      <c r="F361" s="290">
        <v>863.46000000000004</v>
      </c>
      <c r="G361" s="36"/>
      <c r="H361" s="42"/>
    </row>
    <row r="362" s="2" customFormat="1" ht="16.8" customHeight="1">
      <c r="A362" s="36"/>
      <c r="B362" s="42"/>
      <c r="C362" s="285" t="s">
        <v>349</v>
      </c>
      <c r="D362" s="286" t="s">
        <v>349</v>
      </c>
      <c r="E362" s="287" t="s">
        <v>1</v>
      </c>
      <c r="F362" s="288">
        <v>3360</v>
      </c>
      <c r="G362" s="36"/>
      <c r="H362" s="42"/>
    </row>
    <row r="363" s="2" customFormat="1" ht="16.8" customHeight="1">
      <c r="A363" s="36"/>
      <c r="B363" s="42"/>
      <c r="C363" s="289" t="s">
        <v>349</v>
      </c>
      <c r="D363" s="289" t="s">
        <v>845</v>
      </c>
      <c r="E363" s="15" t="s">
        <v>1</v>
      </c>
      <c r="F363" s="290">
        <v>3360</v>
      </c>
      <c r="G363" s="36"/>
      <c r="H363" s="42"/>
    </row>
    <row r="364" s="2" customFormat="1" ht="16.8" customHeight="1">
      <c r="A364" s="36"/>
      <c r="B364" s="42"/>
      <c r="C364" s="291" t="s">
        <v>980</v>
      </c>
      <c r="D364" s="36"/>
      <c r="E364" s="36"/>
      <c r="F364" s="36"/>
      <c r="G364" s="36"/>
      <c r="H364" s="42"/>
    </row>
    <row r="365" s="2" customFormat="1" ht="16.8" customHeight="1">
      <c r="A365" s="36"/>
      <c r="B365" s="42"/>
      <c r="C365" s="289" t="s">
        <v>680</v>
      </c>
      <c r="D365" s="289" t="s">
        <v>681</v>
      </c>
      <c r="E365" s="15" t="s">
        <v>157</v>
      </c>
      <c r="F365" s="290">
        <v>6387</v>
      </c>
      <c r="G365" s="36"/>
      <c r="H365" s="42"/>
    </row>
    <row r="366" s="2" customFormat="1" ht="16.8" customHeight="1">
      <c r="A366" s="36"/>
      <c r="B366" s="42"/>
      <c r="C366" s="285" t="s">
        <v>355</v>
      </c>
      <c r="D366" s="286" t="s">
        <v>355</v>
      </c>
      <c r="E366" s="287" t="s">
        <v>1</v>
      </c>
      <c r="F366" s="288">
        <v>638.70000000000005</v>
      </c>
      <c r="G366" s="36"/>
      <c r="H366" s="42"/>
    </row>
    <row r="367" s="2" customFormat="1" ht="16.8" customHeight="1">
      <c r="A367" s="36"/>
      <c r="B367" s="42"/>
      <c r="C367" s="289" t="s">
        <v>355</v>
      </c>
      <c r="D367" s="289" t="s">
        <v>874</v>
      </c>
      <c r="E367" s="15" t="s">
        <v>1</v>
      </c>
      <c r="F367" s="290">
        <v>638.70000000000005</v>
      </c>
      <c r="G367" s="36"/>
      <c r="H367" s="42"/>
    </row>
    <row r="368" s="2" customFormat="1" ht="16.8" customHeight="1">
      <c r="A368" s="36"/>
      <c r="B368" s="42"/>
      <c r="C368" s="285" t="s">
        <v>361</v>
      </c>
      <c r="D368" s="286" t="s">
        <v>361</v>
      </c>
      <c r="E368" s="287" t="s">
        <v>1</v>
      </c>
      <c r="F368" s="288">
        <v>383.24394000000001</v>
      </c>
      <c r="G368" s="36"/>
      <c r="H368" s="42"/>
    </row>
    <row r="369" s="2" customFormat="1" ht="16.8" customHeight="1">
      <c r="A369" s="36"/>
      <c r="B369" s="42"/>
      <c r="C369" s="289" t="s">
        <v>1</v>
      </c>
      <c r="D369" s="289" t="s">
        <v>782</v>
      </c>
      <c r="E369" s="15" t="s">
        <v>1</v>
      </c>
      <c r="F369" s="290">
        <v>0</v>
      </c>
      <c r="G369" s="36"/>
      <c r="H369" s="42"/>
    </row>
    <row r="370" s="2" customFormat="1" ht="16.8" customHeight="1">
      <c r="A370" s="36"/>
      <c r="B370" s="42"/>
      <c r="C370" s="289" t="s">
        <v>1</v>
      </c>
      <c r="D370" s="289" t="s">
        <v>876</v>
      </c>
      <c r="E370" s="15" t="s">
        <v>1</v>
      </c>
      <c r="F370" s="290">
        <v>0</v>
      </c>
      <c r="G370" s="36"/>
      <c r="H370" s="42"/>
    </row>
    <row r="371" s="2" customFormat="1" ht="16.8" customHeight="1">
      <c r="A371" s="36"/>
      <c r="B371" s="42"/>
      <c r="C371" s="289" t="s">
        <v>361</v>
      </c>
      <c r="D371" s="289" t="s">
        <v>855</v>
      </c>
      <c r="E371" s="15" t="s">
        <v>1</v>
      </c>
      <c r="F371" s="290">
        <v>383.24394000000001</v>
      </c>
      <c r="G371" s="36"/>
      <c r="H371" s="42"/>
    </row>
    <row r="372" s="2" customFormat="1" ht="16.8" customHeight="1">
      <c r="A372" s="36"/>
      <c r="B372" s="42"/>
      <c r="C372" s="285" t="s">
        <v>168</v>
      </c>
      <c r="D372" s="286" t="s">
        <v>168</v>
      </c>
      <c r="E372" s="287" t="s">
        <v>1</v>
      </c>
      <c r="F372" s="288">
        <v>343.19200000000001</v>
      </c>
      <c r="G372" s="36"/>
      <c r="H372" s="42"/>
    </row>
    <row r="373" s="2" customFormat="1" ht="16.8" customHeight="1">
      <c r="A373" s="36"/>
      <c r="B373" s="42"/>
      <c r="C373" s="289" t="s">
        <v>168</v>
      </c>
      <c r="D373" s="289" t="s">
        <v>805</v>
      </c>
      <c r="E373" s="15" t="s">
        <v>1</v>
      </c>
      <c r="F373" s="290">
        <v>343.19200000000001</v>
      </c>
      <c r="G373" s="36"/>
      <c r="H373" s="42"/>
    </row>
    <row r="374" s="2" customFormat="1" ht="16.8" customHeight="1">
      <c r="A374" s="36"/>
      <c r="B374" s="42"/>
      <c r="C374" s="285" t="s">
        <v>175</v>
      </c>
      <c r="D374" s="286" t="s">
        <v>175</v>
      </c>
      <c r="E374" s="287" t="s">
        <v>1</v>
      </c>
      <c r="F374" s="288">
        <v>7872</v>
      </c>
      <c r="G374" s="36"/>
      <c r="H374" s="42"/>
    </row>
    <row r="375" s="2" customFormat="1" ht="16.8" customHeight="1">
      <c r="A375" s="36"/>
      <c r="B375" s="42"/>
      <c r="C375" s="289" t="s">
        <v>175</v>
      </c>
      <c r="D375" s="289" t="s">
        <v>811</v>
      </c>
      <c r="E375" s="15" t="s">
        <v>1</v>
      </c>
      <c r="F375" s="290">
        <v>7872</v>
      </c>
      <c r="G375" s="36"/>
      <c r="H375" s="42"/>
    </row>
    <row r="376" s="2" customFormat="1" ht="16.8" customHeight="1">
      <c r="A376" s="36"/>
      <c r="B376" s="42"/>
      <c r="C376" s="285" t="s">
        <v>181</v>
      </c>
      <c r="D376" s="286" t="s">
        <v>181</v>
      </c>
      <c r="E376" s="287" t="s">
        <v>1</v>
      </c>
      <c r="F376" s="288">
        <v>225</v>
      </c>
      <c r="G376" s="36"/>
      <c r="H376" s="42"/>
    </row>
    <row r="377" s="2" customFormat="1" ht="16.8" customHeight="1">
      <c r="A377" s="36"/>
      <c r="B377" s="42"/>
      <c r="C377" s="289" t="s">
        <v>181</v>
      </c>
      <c r="D377" s="289" t="s">
        <v>817</v>
      </c>
      <c r="E377" s="15" t="s">
        <v>1</v>
      </c>
      <c r="F377" s="290">
        <v>225</v>
      </c>
      <c r="G377" s="36"/>
      <c r="H377" s="42"/>
    </row>
    <row r="378" s="2" customFormat="1" ht="16.8" customHeight="1">
      <c r="A378" s="36"/>
      <c r="B378" s="42"/>
      <c r="C378" s="291" t="s">
        <v>980</v>
      </c>
      <c r="D378" s="36"/>
      <c r="E378" s="36"/>
      <c r="F378" s="36"/>
      <c r="G378" s="36"/>
      <c r="H378" s="42"/>
    </row>
    <row r="379" s="2" customFormat="1" ht="16.8" customHeight="1">
      <c r="A379" s="36"/>
      <c r="B379" s="42"/>
      <c r="C379" s="289" t="s">
        <v>812</v>
      </c>
      <c r="D379" s="289" t="s">
        <v>813</v>
      </c>
      <c r="E379" s="15" t="s">
        <v>157</v>
      </c>
      <c r="F379" s="290">
        <v>10305</v>
      </c>
      <c r="G379" s="36"/>
      <c r="H379" s="42"/>
    </row>
    <row r="380" s="2" customFormat="1" ht="16.8" customHeight="1">
      <c r="A380" s="36"/>
      <c r="B380" s="42"/>
      <c r="C380" s="285" t="s">
        <v>320</v>
      </c>
      <c r="D380" s="286" t="s">
        <v>320</v>
      </c>
      <c r="E380" s="287" t="s">
        <v>1</v>
      </c>
      <c r="F380" s="288">
        <v>6720</v>
      </c>
      <c r="G380" s="36"/>
      <c r="H380" s="42"/>
    </row>
    <row r="381" s="2" customFormat="1" ht="16.8" customHeight="1">
      <c r="A381" s="36"/>
      <c r="B381" s="42"/>
      <c r="C381" s="289" t="s">
        <v>320</v>
      </c>
      <c r="D381" s="289" t="s">
        <v>826</v>
      </c>
      <c r="E381" s="15" t="s">
        <v>1</v>
      </c>
      <c r="F381" s="290">
        <v>6720</v>
      </c>
      <c r="G381" s="36"/>
      <c r="H381" s="42"/>
    </row>
    <row r="382" s="2" customFormat="1" ht="16.8" customHeight="1">
      <c r="A382" s="36"/>
      <c r="B382" s="42"/>
      <c r="C382" s="291" t="s">
        <v>980</v>
      </c>
      <c r="D382" s="36"/>
      <c r="E382" s="36"/>
      <c r="F382" s="36"/>
      <c r="G382" s="36"/>
      <c r="H382" s="42"/>
    </row>
    <row r="383" s="2" customFormat="1" ht="16.8" customHeight="1">
      <c r="A383" s="36"/>
      <c r="B383" s="42"/>
      <c r="C383" s="289" t="s">
        <v>509</v>
      </c>
      <c r="D383" s="289" t="s">
        <v>510</v>
      </c>
      <c r="E383" s="15" t="s">
        <v>299</v>
      </c>
      <c r="F383" s="290">
        <v>11968</v>
      </c>
      <c r="G383" s="36"/>
      <c r="H383" s="42"/>
    </row>
    <row r="384" s="2" customFormat="1" ht="16.8" customHeight="1">
      <c r="A384" s="36"/>
      <c r="B384" s="42"/>
      <c r="C384" s="285" t="s">
        <v>225</v>
      </c>
      <c r="D384" s="286" t="s">
        <v>225</v>
      </c>
      <c r="E384" s="287" t="s">
        <v>1</v>
      </c>
      <c r="F384" s="288">
        <v>23.936</v>
      </c>
      <c r="G384" s="36"/>
      <c r="H384" s="42"/>
    </row>
    <row r="385" s="2" customFormat="1" ht="16.8" customHeight="1">
      <c r="A385" s="36"/>
      <c r="B385" s="42"/>
      <c r="C385" s="289" t="s">
        <v>225</v>
      </c>
      <c r="D385" s="289" t="s">
        <v>866</v>
      </c>
      <c r="E385" s="15" t="s">
        <v>1</v>
      </c>
      <c r="F385" s="290">
        <v>23.936</v>
      </c>
      <c r="G385" s="36"/>
      <c r="H385" s="42"/>
    </row>
    <row r="386" s="2" customFormat="1" ht="16.8" customHeight="1">
      <c r="A386" s="36"/>
      <c r="B386" s="42"/>
      <c r="C386" s="285" t="s">
        <v>330</v>
      </c>
      <c r="D386" s="286" t="s">
        <v>330</v>
      </c>
      <c r="E386" s="287" t="s">
        <v>1</v>
      </c>
      <c r="F386" s="288">
        <v>22.5</v>
      </c>
      <c r="G386" s="36"/>
      <c r="H386" s="42"/>
    </row>
    <row r="387" s="2" customFormat="1" ht="16.8" customHeight="1">
      <c r="A387" s="36"/>
      <c r="B387" s="42"/>
      <c r="C387" s="289" t="s">
        <v>330</v>
      </c>
      <c r="D387" s="289" t="s">
        <v>868</v>
      </c>
      <c r="E387" s="15" t="s">
        <v>1</v>
      </c>
      <c r="F387" s="290">
        <v>22.5</v>
      </c>
      <c r="G387" s="36"/>
      <c r="H387" s="42"/>
    </row>
    <row r="388" s="2" customFormat="1" ht="16.8" customHeight="1">
      <c r="A388" s="36"/>
      <c r="B388" s="42"/>
      <c r="C388" s="291" t="s">
        <v>980</v>
      </c>
      <c r="D388" s="36"/>
      <c r="E388" s="36"/>
      <c r="F388" s="36"/>
      <c r="G388" s="36"/>
      <c r="H388" s="42"/>
    </row>
    <row r="389" s="2" customFormat="1" ht="16.8" customHeight="1">
      <c r="A389" s="36"/>
      <c r="B389" s="42"/>
      <c r="C389" s="289" t="s">
        <v>393</v>
      </c>
      <c r="D389" s="289" t="s">
        <v>394</v>
      </c>
      <c r="E389" s="15" t="s">
        <v>387</v>
      </c>
      <c r="F389" s="290">
        <v>863.46000000000004</v>
      </c>
      <c r="G389" s="36"/>
      <c r="H389" s="42"/>
    </row>
    <row r="390" s="2" customFormat="1" ht="16.8" customHeight="1">
      <c r="A390" s="36"/>
      <c r="B390" s="42"/>
      <c r="C390" s="285" t="s">
        <v>338</v>
      </c>
      <c r="D390" s="286" t="s">
        <v>338</v>
      </c>
      <c r="E390" s="287" t="s">
        <v>1</v>
      </c>
      <c r="F390" s="288">
        <v>863.46000000000004</v>
      </c>
      <c r="G390" s="36"/>
      <c r="H390" s="42"/>
    </row>
    <row r="391" s="2" customFormat="1" ht="16.8" customHeight="1">
      <c r="A391" s="36"/>
      <c r="B391" s="42"/>
      <c r="C391" s="289" t="s">
        <v>338</v>
      </c>
      <c r="D391" s="289" t="s">
        <v>870</v>
      </c>
      <c r="E391" s="15" t="s">
        <v>1</v>
      </c>
      <c r="F391" s="290">
        <v>863.46000000000004</v>
      </c>
      <c r="G391" s="36"/>
      <c r="H391" s="42"/>
    </row>
    <row r="392" s="2" customFormat="1" ht="16.8" customHeight="1">
      <c r="A392" s="36"/>
      <c r="B392" s="42"/>
      <c r="C392" s="285" t="s">
        <v>793</v>
      </c>
      <c r="D392" s="286" t="s">
        <v>793</v>
      </c>
      <c r="E392" s="287" t="s">
        <v>1</v>
      </c>
      <c r="F392" s="288">
        <v>75</v>
      </c>
      <c r="G392" s="36"/>
      <c r="H392" s="42"/>
    </row>
    <row r="393" s="2" customFormat="1" ht="16.8" customHeight="1">
      <c r="A393" s="36"/>
      <c r="B393" s="42"/>
      <c r="C393" s="289" t="s">
        <v>793</v>
      </c>
      <c r="D393" s="289" t="s">
        <v>846</v>
      </c>
      <c r="E393" s="15" t="s">
        <v>1</v>
      </c>
      <c r="F393" s="290">
        <v>75</v>
      </c>
      <c r="G393" s="36"/>
      <c r="H393" s="42"/>
    </row>
    <row r="394" s="2" customFormat="1" ht="16.8" customHeight="1">
      <c r="A394" s="36"/>
      <c r="B394" s="42"/>
      <c r="C394" s="291" t="s">
        <v>980</v>
      </c>
      <c r="D394" s="36"/>
      <c r="E394" s="36"/>
      <c r="F394" s="36"/>
      <c r="G394" s="36"/>
      <c r="H394" s="42"/>
    </row>
    <row r="395" s="2" customFormat="1" ht="16.8" customHeight="1">
      <c r="A395" s="36"/>
      <c r="B395" s="42"/>
      <c r="C395" s="289" t="s">
        <v>680</v>
      </c>
      <c r="D395" s="289" t="s">
        <v>681</v>
      </c>
      <c r="E395" s="15" t="s">
        <v>157</v>
      </c>
      <c r="F395" s="290">
        <v>6387</v>
      </c>
      <c r="G395" s="36"/>
      <c r="H395" s="42"/>
    </row>
    <row r="396" s="2" customFormat="1" ht="16.8" customHeight="1">
      <c r="A396" s="36"/>
      <c r="B396" s="42"/>
      <c r="C396" s="285" t="s">
        <v>785</v>
      </c>
      <c r="D396" s="286" t="s">
        <v>785</v>
      </c>
      <c r="E396" s="287" t="s">
        <v>1</v>
      </c>
      <c r="F396" s="288">
        <v>10080</v>
      </c>
      <c r="G396" s="36"/>
      <c r="H396" s="42"/>
    </row>
    <row r="397" s="2" customFormat="1" ht="16.8" customHeight="1">
      <c r="A397" s="36"/>
      <c r="B397" s="42"/>
      <c r="C397" s="289" t="s">
        <v>785</v>
      </c>
      <c r="D397" s="289" t="s">
        <v>818</v>
      </c>
      <c r="E397" s="15" t="s">
        <v>1</v>
      </c>
      <c r="F397" s="290">
        <v>10080</v>
      </c>
      <c r="G397" s="36"/>
      <c r="H397" s="42"/>
    </row>
    <row r="398" s="2" customFormat="1" ht="16.8" customHeight="1">
      <c r="A398" s="36"/>
      <c r="B398" s="42"/>
      <c r="C398" s="291" t="s">
        <v>980</v>
      </c>
      <c r="D398" s="36"/>
      <c r="E398" s="36"/>
      <c r="F398" s="36"/>
      <c r="G398" s="36"/>
      <c r="H398" s="42"/>
    </row>
    <row r="399" s="2" customFormat="1" ht="16.8" customHeight="1">
      <c r="A399" s="36"/>
      <c r="B399" s="42"/>
      <c r="C399" s="289" t="s">
        <v>812</v>
      </c>
      <c r="D399" s="289" t="s">
        <v>813</v>
      </c>
      <c r="E399" s="15" t="s">
        <v>157</v>
      </c>
      <c r="F399" s="290">
        <v>10305</v>
      </c>
      <c r="G399" s="36"/>
      <c r="H399" s="42"/>
    </row>
    <row r="400" s="2" customFormat="1" ht="16.8" customHeight="1">
      <c r="A400" s="36"/>
      <c r="B400" s="42"/>
      <c r="C400" s="285" t="s">
        <v>787</v>
      </c>
      <c r="D400" s="286" t="s">
        <v>787</v>
      </c>
      <c r="E400" s="287" t="s">
        <v>1</v>
      </c>
      <c r="F400" s="288">
        <v>5248</v>
      </c>
      <c r="G400" s="36"/>
      <c r="H400" s="42"/>
    </row>
    <row r="401" s="2" customFormat="1" ht="16.8" customHeight="1">
      <c r="A401" s="36"/>
      <c r="B401" s="42"/>
      <c r="C401" s="289" t="s">
        <v>787</v>
      </c>
      <c r="D401" s="289" t="s">
        <v>827</v>
      </c>
      <c r="E401" s="15" t="s">
        <v>1</v>
      </c>
      <c r="F401" s="290">
        <v>5248</v>
      </c>
      <c r="G401" s="36"/>
      <c r="H401" s="42"/>
    </row>
    <row r="402" s="2" customFormat="1" ht="16.8" customHeight="1">
      <c r="A402" s="36"/>
      <c r="B402" s="42"/>
      <c r="C402" s="291" t="s">
        <v>980</v>
      </c>
      <c r="D402" s="36"/>
      <c r="E402" s="36"/>
      <c r="F402" s="36"/>
      <c r="G402" s="36"/>
      <c r="H402" s="42"/>
    </row>
    <row r="403" s="2" customFormat="1" ht="16.8" customHeight="1">
      <c r="A403" s="36"/>
      <c r="B403" s="42"/>
      <c r="C403" s="289" t="s">
        <v>509</v>
      </c>
      <c r="D403" s="289" t="s">
        <v>510</v>
      </c>
      <c r="E403" s="15" t="s">
        <v>299</v>
      </c>
      <c r="F403" s="290">
        <v>11968</v>
      </c>
      <c r="G403" s="36"/>
      <c r="H403" s="42"/>
    </row>
    <row r="404" s="2" customFormat="1" ht="16.8" customHeight="1">
      <c r="A404" s="36"/>
      <c r="B404" s="42"/>
      <c r="C404" s="285" t="s">
        <v>789</v>
      </c>
      <c r="D404" s="286" t="s">
        <v>789</v>
      </c>
      <c r="E404" s="287" t="s">
        <v>1</v>
      </c>
      <c r="F404" s="288">
        <v>604.79999999999995</v>
      </c>
      <c r="G404" s="36"/>
      <c r="H404" s="42"/>
    </row>
    <row r="405" s="2" customFormat="1" ht="16.8" customHeight="1">
      <c r="A405" s="36"/>
      <c r="B405" s="42"/>
      <c r="C405" s="289" t="s">
        <v>789</v>
      </c>
      <c r="D405" s="289" t="s">
        <v>836</v>
      </c>
      <c r="E405" s="15" t="s">
        <v>1</v>
      </c>
      <c r="F405" s="290">
        <v>604.79999999999995</v>
      </c>
      <c r="G405" s="36"/>
      <c r="H405" s="42"/>
    </row>
    <row r="406" s="2" customFormat="1" ht="16.8" customHeight="1">
      <c r="A406" s="36"/>
      <c r="B406" s="42"/>
      <c r="C406" s="291" t="s">
        <v>980</v>
      </c>
      <c r="D406" s="36"/>
      <c r="E406" s="36"/>
      <c r="F406" s="36"/>
      <c r="G406" s="36"/>
      <c r="H406" s="42"/>
    </row>
    <row r="407" s="2" customFormat="1" ht="16.8" customHeight="1">
      <c r="A407" s="36"/>
      <c r="B407" s="42"/>
      <c r="C407" s="289" t="s">
        <v>393</v>
      </c>
      <c r="D407" s="289" t="s">
        <v>394</v>
      </c>
      <c r="E407" s="15" t="s">
        <v>387</v>
      </c>
      <c r="F407" s="290">
        <v>863.46000000000004</v>
      </c>
      <c r="G407" s="36"/>
      <c r="H407" s="42"/>
    </row>
    <row r="408" s="2" customFormat="1" ht="16.8" customHeight="1">
      <c r="A408" s="36"/>
      <c r="B408" s="42"/>
      <c r="C408" s="285" t="s">
        <v>794</v>
      </c>
      <c r="D408" s="286" t="s">
        <v>794</v>
      </c>
      <c r="E408" s="287" t="s">
        <v>1</v>
      </c>
      <c r="F408" s="288">
        <v>2952</v>
      </c>
      <c r="G408" s="36"/>
      <c r="H408" s="42"/>
    </row>
    <row r="409" s="2" customFormat="1" ht="16.8" customHeight="1">
      <c r="A409" s="36"/>
      <c r="B409" s="42"/>
      <c r="C409" s="289" t="s">
        <v>794</v>
      </c>
      <c r="D409" s="289" t="s">
        <v>847</v>
      </c>
      <c r="E409" s="15" t="s">
        <v>1</v>
      </c>
      <c r="F409" s="290">
        <v>2952</v>
      </c>
      <c r="G409" s="36"/>
      <c r="H409" s="42"/>
    </row>
    <row r="410" s="2" customFormat="1" ht="16.8" customHeight="1">
      <c r="A410" s="36"/>
      <c r="B410" s="42"/>
      <c r="C410" s="291" t="s">
        <v>980</v>
      </c>
      <c r="D410" s="36"/>
      <c r="E410" s="36"/>
      <c r="F410" s="36"/>
      <c r="G410" s="36"/>
      <c r="H410" s="42"/>
    </row>
    <row r="411" s="2" customFormat="1" ht="16.8" customHeight="1">
      <c r="A411" s="36"/>
      <c r="B411" s="42"/>
      <c r="C411" s="289" t="s">
        <v>680</v>
      </c>
      <c r="D411" s="289" t="s">
        <v>681</v>
      </c>
      <c r="E411" s="15" t="s">
        <v>157</v>
      </c>
      <c r="F411" s="290">
        <v>6387</v>
      </c>
      <c r="G411" s="36"/>
      <c r="H411" s="42"/>
    </row>
    <row r="412" s="2" customFormat="1" ht="16.8" customHeight="1">
      <c r="A412" s="36"/>
      <c r="B412" s="42"/>
      <c r="C412" s="285" t="s">
        <v>819</v>
      </c>
      <c r="D412" s="286" t="s">
        <v>819</v>
      </c>
      <c r="E412" s="287" t="s">
        <v>1</v>
      </c>
      <c r="F412" s="288">
        <v>10305</v>
      </c>
      <c r="G412" s="36"/>
      <c r="H412" s="42"/>
    </row>
    <row r="413" s="2" customFormat="1" ht="16.8" customHeight="1">
      <c r="A413" s="36"/>
      <c r="B413" s="42"/>
      <c r="C413" s="289" t="s">
        <v>819</v>
      </c>
      <c r="D413" s="289" t="s">
        <v>820</v>
      </c>
      <c r="E413" s="15" t="s">
        <v>1</v>
      </c>
      <c r="F413" s="290">
        <v>10305</v>
      </c>
      <c r="G413" s="36"/>
      <c r="H413" s="42"/>
    </row>
    <row r="414" s="2" customFormat="1" ht="16.8" customHeight="1">
      <c r="A414" s="36"/>
      <c r="B414" s="42"/>
      <c r="C414" s="285" t="s">
        <v>828</v>
      </c>
      <c r="D414" s="286" t="s">
        <v>828</v>
      </c>
      <c r="E414" s="287" t="s">
        <v>1</v>
      </c>
      <c r="F414" s="288">
        <v>11968</v>
      </c>
      <c r="G414" s="36"/>
      <c r="H414" s="42"/>
    </row>
    <row r="415" s="2" customFormat="1" ht="16.8" customHeight="1">
      <c r="A415" s="36"/>
      <c r="B415" s="42"/>
      <c r="C415" s="289" t="s">
        <v>828</v>
      </c>
      <c r="D415" s="289" t="s">
        <v>829</v>
      </c>
      <c r="E415" s="15" t="s">
        <v>1</v>
      </c>
      <c r="F415" s="290">
        <v>11968</v>
      </c>
      <c r="G415" s="36"/>
      <c r="H415" s="42"/>
    </row>
    <row r="416" s="2" customFormat="1" ht="16.8" customHeight="1">
      <c r="A416" s="36"/>
      <c r="B416" s="42"/>
      <c r="C416" s="285" t="s">
        <v>791</v>
      </c>
      <c r="D416" s="286" t="s">
        <v>791</v>
      </c>
      <c r="E416" s="287" t="s">
        <v>1</v>
      </c>
      <c r="F416" s="288">
        <v>236.16</v>
      </c>
      <c r="G416" s="36"/>
      <c r="H416" s="42"/>
    </row>
    <row r="417" s="2" customFormat="1" ht="16.8" customHeight="1">
      <c r="A417" s="36"/>
      <c r="B417" s="42"/>
      <c r="C417" s="289" t="s">
        <v>791</v>
      </c>
      <c r="D417" s="289" t="s">
        <v>837</v>
      </c>
      <c r="E417" s="15" t="s">
        <v>1</v>
      </c>
      <c r="F417" s="290">
        <v>236.16</v>
      </c>
      <c r="G417" s="36"/>
      <c r="H417" s="42"/>
    </row>
    <row r="418" s="2" customFormat="1" ht="16.8" customHeight="1">
      <c r="A418" s="36"/>
      <c r="B418" s="42"/>
      <c r="C418" s="291" t="s">
        <v>980</v>
      </c>
      <c r="D418" s="36"/>
      <c r="E418" s="36"/>
      <c r="F418" s="36"/>
      <c r="G418" s="36"/>
      <c r="H418" s="42"/>
    </row>
    <row r="419" s="2" customFormat="1" ht="16.8" customHeight="1">
      <c r="A419" s="36"/>
      <c r="B419" s="42"/>
      <c r="C419" s="289" t="s">
        <v>393</v>
      </c>
      <c r="D419" s="289" t="s">
        <v>394</v>
      </c>
      <c r="E419" s="15" t="s">
        <v>387</v>
      </c>
      <c r="F419" s="290">
        <v>863.46000000000004</v>
      </c>
      <c r="G419" s="36"/>
      <c r="H419" s="42"/>
    </row>
    <row r="420" s="2" customFormat="1" ht="16.8" customHeight="1">
      <c r="A420" s="36"/>
      <c r="B420" s="42"/>
      <c r="C420" s="285" t="s">
        <v>848</v>
      </c>
      <c r="D420" s="286" t="s">
        <v>848</v>
      </c>
      <c r="E420" s="287" t="s">
        <v>1</v>
      </c>
      <c r="F420" s="288">
        <v>6387</v>
      </c>
      <c r="G420" s="36"/>
      <c r="H420" s="42"/>
    </row>
    <row r="421" s="2" customFormat="1" ht="16.8" customHeight="1">
      <c r="A421" s="36"/>
      <c r="B421" s="42"/>
      <c r="C421" s="289" t="s">
        <v>848</v>
      </c>
      <c r="D421" s="289" t="s">
        <v>849</v>
      </c>
      <c r="E421" s="15" t="s">
        <v>1</v>
      </c>
      <c r="F421" s="290">
        <v>6387</v>
      </c>
      <c r="G421" s="36"/>
      <c r="H421" s="42"/>
    </row>
    <row r="422" s="2" customFormat="1" ht="16.8" customHeight="1">
      <c r="A422" s="36"/>
      <c r="B422" s="42"/>
      <c r="C422" s="285" t="s">
        <v>838</v>
      </c>
      <c r="D422" s="286" t="s">
        <v>838</v>
      </c>
      <c r="E422" s="287" t="s">
        <v>1</v>
      </c>
      <c r="F422" s="288">
        <v>863.46000000000004</v>
      </c>
      <c r="G422" s="36"/>
      <c r="H422" s="42"/>
    </row>
    <row r="423" s="2" customFormat="1" ht="16.8" customHeight="1">
      <c r="A423" s="36"/>
      <c r="B423" s="42"/>
      <c r="C423" s="289" t="s">
        <v>838</v>
      </c>
      <c r="D423" s="289" t="s">
        <v>839</v>
      </c>
      <c r="E423" s="15" t="s">
        <v>1</v>
      </c>
      <c r="F423" s="290">
        <v>863.46000000000004</v>
      </c>
      <c r="G423" s="36"/>
      <c r="H423" s="42"/>
    </row>
    <row r="424" s="2" customFormat="1" ht="26.4" customHeight="1">
      <c r="A424" s="36"/>
      <c r="B424" s="42"/>
      <c r="C424" s="284" t="s">
        <v>984</v>
      </c>
      <c r="D424" s="284" t="s">
        <v>108</v>
      </c>
      <c r="E424" s="36"/>
      <c r="F424" s="36"/>
      <c r="G424" s="36"/>
      <c r="H424" s="42"/>
    </row>
    <row r="425" s="2" customFormat="1" ht="16.8" customHeight="1">
      <c r="A425" s="36"/>
      <c r="B425" s="42"/>
      <c r="C425" s="285" t="s">
        <v>285</v>
      </c>
      <c r="D425" s="286" t="s">
        <v>285</v>
      </c>
      <c r="E425" s="287" t="s">
        <v>1</v>
      </c>
      <c r="F425" s="288">
        <v>171596</v>
      </c>
      <c r="G425" s="36"/>
      <c r="H425" s="42"/>
    </row>
    <row r="426" s="2" customFormat="1" ht="16.8" customHeight="1">
      <c r="A426" s="36"/>
      <c r="B426" s="42"/>
      <c r="C426" s="289" t="s">
        <v>285</v>
      </c>
      <c r="D426" s="289" t="s">
        <v>802</v>
      </c>
      <c r="E426" s="15" t="s">
        <v>1</v>
      </c>
      <c r="F426" s="290">
        <v>171596</v>
      </c>
      <c r="G426" s="36"/>
      <c r="H426" s="42"/>
    </row>
    <row r="427" s="2" customFormat="1" ht="16.8" customHeight="1">
      <c r="A427" s="36"/>
      <c r="B427" s="42"/>
      <c r="C427" s="285" t="s">
        <v>343</v>
      </c>
      <c r="D427" s="286" t="s">
        <v>343</v>
      </c>
      <c r="E427" s="287" t="s">
        <v>1</v>
      </c>
      <c r="F427" s="288">
        <v>863.46000000000004</v>
      </c>
      <c r="G427" s="36"/>
      <c r="H427" s="42"/>
    </row>
    <row r="428" s="2" customFormat="1" ht="16.8" customHeight="1">
      <c r="A428" s="36"/>
      <c r="B428" s="42"/>
      <c r="C428" s="289" t="s">
        <v>343</v>
      </c>
      <c r="D428" s="289" t="s">
        <v>870</v>
      </c>
      <c r="E428" s="15" t="s">
        <v>1</v>
      </c>
      <c r="F428" s="290">
        <v>863.46000000000004</v>
      </c>
      <c r="G428" s="36"/>
      <c r="H428" s="42"/>
    </row>
    <row r="429" s="2" customFormat="1" ht="16.8" customHeight="1">
      <c r="A429" s="36"/>
      <c r="B429" s="42"/>
      <c r="C429" s="285" t="s">
        <v>349</v>
      </c>
      <c r="D429" s="286" t="s">
        <v>349</v>
      </c>
      <c r="E429" s="287" t="s">
        <v>1</v>
      </c>
      <c r="F429" s="288">
        <v>863.46000000000004</v>
      </c>
      <c r="G429" s="36"/>
      <c r="H429" s="42"/>
    </row>
    <row r="430" s="2" customFormat="1" ht="16.8" customHeight="1">
      <c r="A430" s="36"/>
      <c r="B430" s="42"/>
      <c r="C430" s="289" t="s">
        <v>349</v>
      </c>
      <c r="D430" s="289" t="s">
        <v>870</v>
      </c>
      <c r="E430" s="15" t="s">
        <v>1</v>
      </c>
      <c r="F430" s="290">
        <v>863.46000000000004</v>
      </c>
      <c r="G430" s="36"/>
      <c r="H430" s="42"/>
    </row>
    <row r="431" s="2" customFormat="1" ht="16.8" customHeight="1">
      <c r="A431" s="36"/>
      <c r="B431" s="42"/>
      <c r="C431" s="285" t="s">
        <v>355</v>
      </c>
      <c r="D431" s="286" t="s">
        <v>355</v>
      </c>
      <c r="E431" s="287" t="s">
        <v>1</v>
      </c>
      <c r="F431" s="288">
        <v>75</v>
      </c>
      <c r="G431" s="36"/>
      <c r="H431" s="42"/>
    </row>
    <row r="432" s="2" customFormat="1" ht="16.8" customHeight="1">
      <c r="A432" s="36"/>
      <c r="B432" s="42"/>
      <c r="C432" s="289" t="s">
        <v>355</v>
      </c>
      <c r="D432" s="289" t="s">
        <v>898</v>
      </c>
      <c r="E432" s="15" t="s">
        <v>1</v>
      </c>
      <c r="F432" s="290">
        <v>75</v>
      </c>
      <c r="G432" s="36"/>
      <c r="H432" s="42"/>
    </row>
    <row r="433" s="2" customFormat="1" ht="16.8" customHeight="1">
      <c r="A433" s="36"/>
      <c r="B433" s="42"/>
      <c r="C433" s="285" t="s">
        <v>361</v>
      </c>
      <c r="D433" s="286" t="s">
        <v>361</v>
      </c>
      <c r="E433" s="287" t="s">
        <v>1</v>
      </c>
      <c r="F433" s="288">
        <v>3360</v>
      </c>
      <c r="G433" s="36"/>
      <c r="H433" s="42"/>
    </row>
    <row r="434" s="2" customFormat="1" ht="16.8" customHeight="1">
      <c r="A434" s="36"/>
      <c r="B434" s="42"/>
      <c r="C434" s="289" t="s">
        <v>361</v>
      </c>
      <c r="D434" s="289" t="s">
        <v>897</v>
      </c>
      <c r="E434" s="15" t="s">
        <v>1</v>
      </c>
      <c r="F434" s="290">
        <v>3360</v>
      </c>
      <c r="G434" s="36"/>
      <c r="H434" s="42"/>
    </row>
    <row r="435" s="2" customFormat="1" ht="16.8" customHeight="1">
      <c r="A435" s="36"/>
      <c r="B435" s="42"/>
      <c r="C435" s="285" t="s">
        <v>368</v>
      </c>
      <c r="D435" s="286" t="s">
        <v>368</v>
      </c>
      <c r="E435" s="287" t="s">
        <v>1</v>
      </c>
      <c r="F435" s="288">
        <v>3360</v>
      </c>
      <c r="G435" s="36"/>
      <c r="H435" s="42"/>
    </row>
    <row r="436" s="2" customFormat="1" ht="16.8" customHeight="1">
      <c r="A436" s="36"/>
      <c r="B436" s="42"/>
      <c r="C436" s="289" t="s">
        <v>368</v>
      </c>
      <c r="D436" s="289" t="s">
        <v>845</v>
      </c>
      <c r="E436" s="15" t="s">
        <v>1</v>
      </c>
      <c r="F436" s="290">
        <v>3360</v>
      </c>
      <c r="G436" s="36"/>
      <c r="H436" s="42"/>
    </row>
    <row r="437" s="2" customFormat="1" ht="16.8" customHeight="1">
      <c r="A437" s="36"/>
      <c r="B437" s="42"/>
      <c r="C437" s="291" t="s">
        <v>980</v>
      </c>
      <c r="D437" s="36"/>
      <c r="E437" s="36"/>
      <c r="F437" s="36"/>
      <c r="G437" s="36"/>
      <c r="H437" s="42"/>
    </row>
    <row r="438" s="2" customFormat="1" ht="16.8" customHeight="1">
      <c r="A438" s="36"/>
      <c r="B438" s="42"/>
      <c r="C438" s="289" t="s">
        <v>680</v>
      </c>
      <c r="D438" s="289" t="s">
        <v>681</v>
      </c>
      <c r="E438" s="15" t="s">
        <v>157</v>
      </c>
      <c r="F438" s="290">
        <v>6387</v>
      </c>
      <c r="G438" s="36"/>
      <c r="H438" s="42"/>
    </row>
    <row r="439" s="2" customFormat="1" ht="16.8" customHeight="1">
      <c r="A439" s="36"/>
      <c r="B439" s="42"/>
      <c r="C439" s="285" t="s">
        <v>375</v>
      </c>
      <c r="D439" s="286" t="s">
        <v>375</v>
      </c>
      <c r="E439" s="287" t="s">
        <v>1</v>
      </c>
      <c r="F439" s="288">
        <v>638.70000000000005</v>
      </c>
      <c r="G439" s="36"/>
      <c r="H439" s="42"/>
    </row>
    <row r="440" s="2" customFormat="1" ht="16.8" customHeight="1">
      <c r="A440" s="36"/>
      <c r="B440" s="42"/>
      <c r="C440" s="289" t="s">
        <v>375</v>
      </c>
      <c r="D440" s="289" t="s">
        <v>924</v>
      </c>
      <c r="E440" s="15" t="s">
        <v>1</v>
      </c>
      <c r="F440" s="290">
        <v>638.70000000000005</v>
      </c>
      <c r="G440" s="36"/>
      <c r="H440" s="42"/>
    </row>
    <row r="441" s="2" customFormat="1" ht="16.8" customHeight="1">
      <c r="A441" s="36"/>
      <c r="B441" s="42"/>
      <c r="C441" s="285" t="s">
        <v>383</v>
      </c>
      <c r="D441" s="286" t="s">
        <v>383</v>
      </c>
      <c r="E441" s="287" t="s">
        <v>1</v>
      </c>
      <c r="F441" s="288">
        <v>383.24394000000001</v>
      </c>
      <c r="G441" s="36"/>
      <c r="H441" s="42"/>
    </row>
    <row r="442" s="2" customFormat="1" ht="16.8" customHeight="1">
      <c r="A442" s="36"/>
      <c r="B442" s="42"/>
      <c r="C442" s="289" t="s">
        <v>1</v>
      </c>
      <c r="D442" s="289" t="s">
        <v>782</v>
      </c>
      <c r="E442" s="15" t="s">
        <v>1</v>
      </c>
      <c r="F442" s="290">
        <v>0</v>
      </c>
      <c r="G442" s="36"/>
      <c r="H442" s="42"/>
    </row>
    <row r="443" s="2" customFormat="1" ht="16.8" customHeight="1">
      <c r="A443" s="36"/>
      <c r="B443" s="42"/>
      <c r="C443" s="289" t="s">
        <v>1</v>
      </c>
      <c r="D443" s="289" t="s">
        <v>926</v>
      </c>
      <c r="E443" s="15" t="s">
        <v>1</v>
      </c>
      <c r="F443" s="290">
        <v>0</v>
      </c>
      <c r="G443" s="36"/>
      <c r="H443" s="42"/>
    </row>
    <row r="444" s="2" customFormat="1" ht="16.8" customHeight="1">
      <c r="A444" s="36"/>
      <c r="B444" s="42"/>
      <c r="C444" s="289" t="s">
        <v>383</v>
      </c>
      <c r="D444" s="289" t="s">
        <v>855</v>
      </c>
      <c r="E444" s="15" t="s">
        <v>1</v>
      </c>
      <c r="F444" s="290">
        <v>383.24394000000001</v>
      </c>
      <c r="G444" s="36"/>
      <c r="H444" s="42"/>
    </row>
    <row r="445" s="2" customFormat="1" ht="16.8" customHeight="1">
      <c r="A445" s="36"/>
      <c r="B445" s="42"/>
      <c r="C445" s="285" t="s">
        <v>168</v>
      </c>
      <c r="D445" s="286" t="s">
        <v>168</v>
      </c>
      <c r="E445" s="287" t="s">
        <v>1</v>
      </c>
      <c r="F445" s="288">
        <v>343.19200000000001</v>
      </c>
      <c r="G445" s="36"/>
      <c r="H445" s="42"/>
    </row>
    <row r="446" s="2" customFormat="1" ht="16.8" customHeight="1">
      <c r="A446" s="36"/>
      <c r="B446" s="42"/>
      <c r="C446" s="289" t="s">
        <v>168</v>
      </c>
      <c r="D446" s="289" t="s">
        <v>805</v>
      </c>
      <c r="E446" s="15" t="s">
        <v>1</v>
      </c>
      <c r="F446" s="290">
        <v>343.19200000000001</v>
      </c>
      <c r="G446" s="36"/>
      <c r="H446" s="42"/>
    </row>
    <row r="447" s="2" customFormat="1" ht="16.8" customHeight="1">
      <c r="A447" s="36"/>
      <c r="B447" s="42"/>
      <c r="C447" s="285" t="s">
        <v>175</v>
      </c>
      <c r="D447" s="286" t="s">
        <v>175</v>
      </c>
      <c r="E447" s="287" t="s">
        <v>1</v>
      </c>
      <c r="F447" s="288">
        <v>7872</v>
      </c>
      <c r="G447" s="36"/>
      <c r="H447" s="42"/>
    </row>
    <row r="448" s="2" customFormat="1" ht="16.8" customHeight="1">
      <c r="A448" s="36"/>
      <c r="B448" s="42"/>
      <c r="C448" s="289" t="s">
        <v>175</v>
      </c>
      <c r="D448" s="289" t="s">
        <v>811</v>
      </c>
      <c r="E448" s="15" t="s">
        <v>1</v>
      </c>
      <c r="F448" s="290">
        <v>7872</v>
      </c>
      <c r="G448" s="36"/>
      <c r="H448" s="42"/>
    </row>
    <row r="449" s="2" customFormat="1" ht="16.8" customHeight="1">
      <c r="A449" s="36"/>
      <c r="B449" s="42"/>
      <c r="C449" s="285" t="s">
        <v>181</v>
      </c>
      <c r="D449" s="286" t="s">
        <v>181</v>
      </c>
      <c r="E449" s="287" t="s">
        <v>1</v>
      </c>
      <c r="F449" s="288">
        <v>225</v>
      </c>
      <c r="G449" s="36"/>
      <c r="H449" s="42"/>
    </row>
    <row r="450" s="2" customFormat="1" ht="16.8" customHeight="1">
      <c r="A450" s="36"/>
      <c r="B450" s="42"/>
      <c r="C450" s="289" t="s">
        <v>181</v>
      </c>
      <c r="D450" s="289" t="s">
        <v>817</v>
      </c>
      <c r="E450" s="15" t="s">
        <v>1</v>
      </c>
      <c r="F450" s="290">
        <v>225</v>
      </c>
      <c r="G450" s="36"/>
      <c r="H450" s="42"/>
    </row>
    <row r="451" s="2" customFormat="1" ht="16.8" customHeight="1">
      <c r="A451" s="36"/>
      <c r="B451" s="42"/>
      <c r="C451" s="291" t="s">
        <v>980</v>
      </c>
      <c r="D451" s="36"/>
      <c r="E451" s="36"/>
      <c r="F451" s="36"/>
      <c r="G451" s="36"/>
      <c r="H451" s="42"/>
    </row>
    <row r="452" s="2" customFormat="1" ht="16.8" customHeight="1">
      <c r="A452" s="36"/>
      <c r="B452" s="42"/>
      <c r="C452" s="289" t="s">
        <v>812</v>
      </c>
      <c r="D452" s="289" t="s">
        <v>813</v>
      </c>
      <c r="E452" s="15" t="s">
        <v>157</v>
      </c>
      <c r="F452" s="290">
        <v>10305</v>
      </c>
      <c r="G452" s="36"/>
      <c r="H452" s="42"/>
    </row>
    <row r="453" s="2" customFormat="1" ht="16.8" customHeight="1">
      <c r="A453" s="36"/>
      <c r="B453" s="42"/>
      <c r="C453" s="285" t="s">
        <v>320</v>
      </c>
      <c r="D453" s="286" t="s">
        <v>320</v>
      </c>
      <c r="E453" s="287" t="s">
        <v>1</v>
      </c>
      <c r="F453" s="288">
        <v>2624</v>
      </c>
      <c r="G453" s="36"/>
      <c r="H453" s="42"/>
    </row>
    <row r="454" s="2" customFormat="1" ht="16.8" customHeight="1">
      <c r="A454" s="36"/>
      <c r="B454" s="42"/>
      <c r="C454" s="289" t="s">
        <v>320</v>
      </c>
      <c r="D454" s="289" t="s">
        <v>896</v>
      </c>
      <c r="E454" s="15" t="s">
        <v>1</v>
      </c>
      <c r="F454" s="290">
        <v>2624</v>
      </c>
      <c r="G454" s="36"/>
      <c r="H454" s="42"/>
    </row>
    <row r="455" s="2" customFormat="1" ht="16.8" customHeight="1">
      <c r="A455" s="36"/>
      <c r="B455" s="42"/>
      <c r="C455" s="291" t="s">
        <v>980</v>
      </c>
      <c r="D455" s="36"/>
      <c r="E455" s="36"/>
      <c r="F455" s="36"/>
      <c r="G455" s="36"/>
      <c r="H455" s="42"/>
    </row>
    <row r="456" s="2" customFormat="1" ht="16.8" customHeight="1">
      <c r="A456" s="36"/>
      <c r="B456" s="42"/>
      <c r="C456" s="289" t="s">
        <v>892</v>
      </c>
      <c r="D456" s="289" t="s">
        <v>893</v>
      </c>
      <c r="E456" s="15" t="s">
        <v>193</v>
      </c>
      <c r="F456" s="290">
        <v>6059</v>
      </c>
      <c r="G456" s="36"/>
      <c r="H456" s="42"/>
    </row>
    <row r="457" s="2" customFormat="1" ht="16.8" customHeight="1">
      <c r="A457" s="36"/>
      <c r="B457" s="42"/>
      <c r="C457" s="285" t="s">
        <v>225</v>
      </c>
      <c r="D457" s="286" t="s">
        <v>225</v>
      </c>
      <c r="E457" s="287" t="s">
        <v>1</v>
      </c>
      <c r="F457" s="288">
        <v>6720</v>
      </c>
      <c r="G457" s="36"/>
      <c r="H457" s="42"/>
    </row>
    <row r="458" s="2" customFormat="1" ht="16.8" customHeight="1">
      <c r="A458" s="36"/>
      <c r="B458" s="42"/>
      <c r="C458" s="289" t="s">
        <v>225</v>
      </c>
      <c r="D458" s="289" t="s">
        <v>826</v>
      </c>
      <c r="E458" s="15" t="s">
        <v>1</v>
      </c>
      <c r="F458" s="290">
        <v>6720</v>
      </c>
      <c r="G458" s="36"/>
      <c r="H458" s="42"/>
    </row>
    <row r="459" s="2" customFormat="1" ht="16.8" customHeight="1">
      <c r="A459" s="36"/>
      <c r="B459" s="42"/>
      <c r="C459" s="291" t="s">
        <v>980</v>
      </c>
      <c r="D459" s="36"/>
      <c r="E459" s="36"/>
      <c r="F459" s="36"/>
      <c r="G459" s="36"/>
      <c r="H459" s="42"/>
    </row>
    <row r="460" s="2" customFormat="1" ht="16.8" customHeight="1">
      <c r="A460" s="36"/>
      <c r="B460" s="42"/>
      <c r="C460" s="289" t="s">
        <v>509</v>
      </c>
      <c r="D460" s="289" t="s">
        <v>510</v>
      </c>
      <c r="E460" s="15" t="s">
        <v>299</v>
      </c>
      <c r="F460" s="290">
        <v>11968</v>
      </c>
      <c r="G460" s="36"/>
      <c r="H460" s="42"/>
    </row>
    <row r="461" s="2" customFormat="1" ht="16.8" customHeight="1">
      <c r="A461" s="36"/>
      <c r="B461" s="42"/>
      <c r="C461" s="285" t="s">
        <v>330</v>
      </c>
      <c r="D461" s="286" t="s">
        <v>330</v>
      </c>
      <c r="E461" s="287" t="s">
        <v>1</v>
      </c>
      <c r="F461" s="288">
        <v>23.936</v>
      </c>
      <c r="G461" s="36"/>
      <c r="H461" s="42"/>
    </row>
    <row r="462" s="2" customFormat="1" ht="16.8" customHeight="1">
      <c r="A462" s="36"/>
      <c r="B462" s="42"/>
      <c r="C462" s="289" t="s">
        <v>330</v>
      </c>
      <c r="D462" s="289" t="s">
        <v>905</v>
      </c>
      <c r="E462" s="15" t="s">
        <v>1</v>
      </c>
      <c r="F462" s="290">
        <v>23.936</v>
      </c>
      <c r="G462" s="36"/>
      <c r="H462" s="42"/>
    </row>
    <row r="463" s="2" customFormat="1" ht="16.8" customHeight="1">
      <c r="A463" s="36"/>
      <c r="B463" s="42"/>
      <c r="C463" s="285" t="s">
        <v>338</v>
      </c>
      <c r="D463" s="286" t="s">
        <v>338</v>
      </c>
      <c r="E463" s="287" t="s">
        <v>1</v>
      </c>
      <c r="F463" s="288">
        <v>22.5</v>
      </c>
      <c r="G463" s="36"/>
      <c r="H463" s="42"/>
    </row>
    <row r="464" s="2" customFormat="1" ht="16.8" customHeight="1">
      <c r="A464" s="36"/>
      <c r="B464" s="42"/>
      <c r="C464" s="289" t="s">
        <v>338</v>
      </c>
      <c r="D464" s="289" t="s">
        <v>868</v>
      </c>
      <c r="E464" s="15" t="s">
        <v>1</v>
      </c>
      <c r="F464" s="290">
        <v>22.5</v>
      </c>
      <c r="G464" s="36"/>
      <c r="H464" s="42"/>
    </row>
    <row r="465" s="2" customFormat="1" ht="16.8" customHeight="1">
      <c r="A465" s="36"/>
      <c r="B465" s="42"/>
      <c r="C465" s="291" t="s">
        <v>980</v>
      </c>
      <c r="D465" s="36"/>
      <c r="E465" s="36"/>
      <c r="F465" s="36"/>
      <c r="G465" s="36"/>
      <c r="H465" s="42"/>
    </row>
    <row r="466" s="2" customFormat="1" ht="16.8" customHeight="1">
      <c r="A466" s="36"/>
      <c r="B466" s="42"/>
      <c r="C466" s="289" t="s">
        <v>393</v>
      </c>
      <c r="D466" s="289" t="s">
        <v>394</v>
      </c>
      <c r="E466" s="15" t="s">
        <v>387</v>
      </c>
      <c r="F466" s="290">
        <v>863.46000000000004</v>
      </c>
      <c r="G466" s="36"/>
      <c r="H466" s="42"/>
    </row>
    <row r="467" s="2" customFormat="1" ht="16.8" customHeight="1">
      <c r="A467" s="36"/>
      <c r="B467" s="42"/>
      <c r="C467" s="285" t="s">
        <v>881</v>
      </c>
      <c r="D467" s="286" t="s">
        <v>881</v>
      </c>
      <c r="E467" s="287" t="s">
        <v>1</v>
      </c>
      <c r="F467" s="288">
        <v>75</v>
      </c>
      <c r="G467" s="36"/>
      <c r="H467" s="42"/>
    </row>
    <row r="468" s="2" customFormat="1" ht="16.8" customHeight="1">
      <c r="A468" s="36"/>
      <c r="B468" s="42"/>
      <c r="C468" s="289" t="s">
        <v>881</v>
      </c>
      <c r="D468" s="289" t="s">
        <v>846</v>
      </c>
      <c r="E468" s="15" t="s">
        <v>1</v>
      </c>
      <c r="F468" s="290">
        <v>75</v>
      </c>
      <c r="G468" s="36"/>
      <c r="H468" s="42"/>
    </row>
    <row r="469" s="2" customFormat="1" ht="16.8" customHeight="1">
      <c r="A469" s="36"/>
      <c r="B469" s="42"/>
      <c r="C469" s="291" t="s">
        <v>980</v>
      </c>
      <c r="D469" s="36"/>
      <c r="E469" s="36"/>
      <c r="F469" s="36"/>
      <c r="G469" s="36"/>
      <c r="H469" s="42"/>
    </row>
    <row r="470" s="2" customFormat="1" ht="16.8" customHeight="1">
      <c r="A470" s="36"/>
      <c r="B470" s="42"/>
      <c r="C470" s="289" t="s">
        <v>680</v>
      </c>
      <c r="D470" s="289" t="s">
        <v>681</v>
      </c>
      <c r="E470" s="15" t="s">
        <v>157</v>
      </c>
      <c r="F470" s="290">
        <v>6387</v>
      </c>
      <c r="G470" s="36"/>
      <c r="H470" s="42"/>
    </row>
    <row r="471" s="2" customFormat="1" ht="16.8" customHeight="1">
      <c r="A471" s="36"/>
      <c r="B471" s="42"/>
      <c r="C471" s="285" t="s">
        <v>785</v>
      </c>
      <c r="D471" s="286" t="s">
        <v>785</v>
      </c>
      <c r="E471" s="287" t="s">
        <v>1</v>
      </c>
      <c r="F471" s="288">
        <v>10080</v>
      </c>
      <c r="G471" s="36"/>
      <c r="H471" s="42"/>
    </row>
    <row r="472" s="2" customFormat="1" ht="16.8" customHeight="1">
      <c r="A472" s="36"/>
      <c r="B472" s="42"/>
      <c r="C472" s="289" t="s">
        <v>785</v>
      </c>
      <c r="D472" s="289" t="s">
        <v>818</v>
      </c>
      <c r="E472" s="15" t="s">
        <v>1</v>
      </c>
      <c r="F472" s="290">
        <v>10080</v>
      </c>
      <c r="G472" s="36"/>
      <c r="H472" s="42"/>
    </row>
    <row r="473" s="2" customFormat="1" ht="16.8" customHeight="1">
      <c r="A473" s="36"/>
      <c r="B473" s="42"/>
      <c r="C473" s="291" t="s">
        <v>980</v>
      </c>
      <c r="D473" s="36"/>
      <c r="E473" s="36"/>
      <c r="F473" s="36"/>
      <c r="G473" s="36"/>
      <c r="H473" s="42"/>
    </row>
    <row r="474" s="2" customFormat="1" ht="16.8" customHeight="1">
      <c r="A474" s="36"/>
      <c r="B474" s="42"/>
      <c r="C474" s="289" t="s">
        <v>812</v>
      </c>
      <c r="D474" s="289" t="s">
        <v>813</v>
      </c>
      <c r="E474" s="15" t="s">
        <v>157</v>
      </c>
      <c r="F474" s="290">
        <v>10305</v>
      </c>
      <c r="G474" s="36"/>
      <c r="H474" s="42"/>
    </row>
    <row r="475" s="2" customFormat="1" ht="16.8" customHeight="1">
      <c r="A475" s="36"/>
      <c r="B475" s="42"/>
      <c r="C475" s="285" t="s">
        <v>787</v>
      </c>
      <c r="D475" s="286" t="s">
        <v>787</v>
      </c>
      <c r="E475" s="287" t="s">
        <v>1</v>
      </c>
      <c r="F475" s="288">
        <v>3360</v>
      </c>
      <c r="G475" s="36"/>
      <c r="H475" s="42"/>
    </row>
    <row r="476" s="2" customFormat="1" ht="16.8" customHeight="1">
      <c r="A476" s="36"/>
      <c r="B476" s="42"/>
      <c r="C476" s="289" t="s">
        <v>787</v>
      </c>
      <c r="D476" s="289" t="s">
        <v>897</v>
      </c>
      <c r="E476" s="15" t="s">
        <v>1</v>
      </c>
      <c r="F476" s="290">
        <v>3360</v>
      </c>
      <c r="G476" s="36"/>
      <c r="H476" s="42"/>
    </row>
    <row r="477" s="2" customFormat="1" ht="16.8" customHeight="1">
      <c r="A477" s="36"/>
      <c r="B477" s="42"/>
      <c r="C477" s="291" t="s">
        <v>980</v>
      </c>
      <c r="D477" s="36"/>
      <c r="E477" s="36"/>
      <c r="F477" s="36"/>
      <c r="G477" s="36"/>
      <c r="H477" s="42"/>
    </row>
    <row r="478" s="2" customFormat="1" ht="16.8" customHeight="1">
      <c r="A478" s="36"/>
      <c r="B478" s="42"/>
      <c r="C478" s="289" t="s">
        <v>892</v>
      </c>
      <c r="D478" s="289" t="s">
        <v>893</v>
      </c>
      <c r="E478" s="15" t="s">
        <v>193</v>
      </c>
      <c r="F478" s="290">
        <v>6059</v>
      </c>
      <c r="G478" s="36"/>
      <c r="H478" s="42"/>
    </row>
    <row r="479" s="2" customFormat="1" ht="16.8" customHeight="1">
      <c r="A479" s="36"/>
      <c r="B479" s="42"/>
      <c r="C479" s="285" t="s">
        <v>878</v>
      </c>
      <c r="D479" s="286" t="s">
        <v>878</v>
      </c>
      <c r="E479" s="287" t="s">
        <v>1</v>
      </c>
      <c r="F479" s="288">
        <v>5248</v>
      </c>
      <c r="G479" s="36"/>
      <c r="H479" s="42"/>
    </row>
    <row r="480" s="2" customFormat="1" ht="16.8" customHeight="1">
      <c r="A480" s="36"/>
      <c r="B480" s="42"/>
      <c r="C480" s="289" t="s">
        <v>878</v>
      </c>
      <c r="D480" s="289" t="s">
        <v>827</v>
      </c>
      <c r="E480" s="15" t="s">
        <v>1</v>
      </c>
      <c r="F480" s="290">
        <v>5248</v>
      </c>
      <c r="G480" s="36"/>
      <c r="H480" s="42"/>
    </row>
    <row r="481" s="2" customFormat="1" ht="16.8" customHeight="1">
      <c r="A481" s="36"/>
      <c r="B481" s="42"/>
      <c r="C481" s="291" t="s">
        <v>980</v>
      </c>
      <c r="D481" s="36"/>
      <c r="E481" s="36"/>
      <c r="F481" s="36"/>
      <c r="G481" s="36"/>
      <c r="H481" s="42"/>
    </row>
    <row r="482" s="2" customFormat="1" ht="16.8" customHeight="1">
      <c r="A482" s="36"/>
      <c r="B482" s="42"/>
      <c r="C482" s="289" t="s">
        <v>509</v>
      </c>
      <c r="D482" s="289" t="s">
        <v>510</v>
      </c>
      <c r="E482" s="15" t="s">
        <v>299</v>
      </c>
      <c r="F482" s="290">
        <v>11968</v>
      </c>
      <c r="G482" s="36"/>
      <c r="H482" s="42"/>
    </row>
    <row r="483" s="2" customFormat="1" ht="16.8" customHeight="1">
      <c r="A483" s="36"/>
      <c r="B483" s="42"/>
      <c r="C483" s="285" t="s">
        <v>879</v>
      </c>
      <c r="D483" s="286" t="s">
        <v>879</v>
      </c>
      <c r="E483" s="287" t="s">
        <v>1</v>
      </c>
      <c r="F483" s="288">
        <v>604.79999999999995</v>
      </c>
      <c r="G483" s="36"/>
      <c r="H483" s="42"/>
    </row>
    <row r="484" s="2" customFormat="1" ht="16.8" customHeight="1">
      <c r="A484" s="36"/>
      <c r="B484" s="42"/>
      <c r="C484" s="289" t="s">
        <v>879</v>
      </c>
      <c r="D484" s="289" t="s">
        <v>836</v>
      </c>
      <c r="E484" s="15" t="s">
        <v>1</v>
      </c>
      <c r="F484" s="290">
        <v>604.79999999999995</v>
      </c>
      <c r="G484" s="36"/>
      <c r="H484" s="42"/>
    </row>
    <row r="485" s="2" customFormat="1" ht="16.8" customHeight="1">
      <c r="A485" s="36"/>
      <c r="B485" s="42"/>
      <c r="C485" s="291" t="s">
        <v>980</v>
      </c>
      <c r="D485" s="36"/>
      <c r="E485" s="36"/>
      <c r="F485" s="36"/>
      <c r="G485" s="36"/>
      <c r="H485" s="42"/>
    </row>
    <row r="486" s="2" customFormat="1" ht="16.8" customHeight="1">
      <c r="A486" s="36"/>
      <c r="B486" s="42"/>
      <c r="C486" s="289" t="s">
        <v>393</v>
      </c>
      <c r="D486" s="289" t="s">
        <v>394</v>
      </c>
      <c r="E486" s="15" t="s">
        <v>387</v>
      </c>
      <c r="F486" s="290">
        <v>863.46000000000004</v>
      </c>
      <c r="G486" s="36"/>
      <c r="H486" s="42"/>
    </row>
    <row r="487" s="2" customFormat="1" ht="16.8" customHeight="1">
      <c r="A487" s="36"/>
      <c r="B487" s="42"/>
      <c r="C487" s="285" t="s">
        <v>882</v>
      </c>
      <c r="D487" s="286" t="s">
        <v>882</v>
      </c>
      <c r="E487" s="287" t="s">
        <v>1</v>
      </c>
      <c r="F487" s="288">
        <v>2952</v>
      </c>
      <c r="G487" s="36"/>
      <c r="H487" s="42"/>
    </row>
    <row r="488" s="2" customFormat="1" ht="16.8" customHeight="1">
      <c r="A488" s="36"/>
      <c r="B488" s="42"/>
      <c r="C488" s="289" t="s">
        <v>882</v>
      </c>
      <c r="D488" s="289" t="s">
        <v>847</v>
      </c>
      <c r="E488" s="15" t="s">
        <v>1</v>
      </c>
      <c r="F488" s="290">
        <v>2952</v>
      </c>
      <c r="G488" s="36"/>
      <c r="H488" s="42"/>
    </row>
    <row r="489" s="2" customFormat="1" ht="16.8" customHeight="1">
      <c r="A489" s="36"/>
      <c r="B489" s="42"/>
      <c r="C489" s="291" t="s">
        <v>980</v>
      </c>
      <c r="D489" s="36"/>
      <c r="E489" s="36"/>
      <c r="F489" s="36"/>
      <c r="G489" s="36"/>
      <c r="H489" s="42"/>
    </row>
    <row r="490" s="2" customFormat="1" ht="16.8" customHeight="1">
      <c r="A490" s="36"/>
      <c r="B490" s="42"/>
      <c r="C490" s="289" t="s">
        <v>680</v>
      </c>
      <c r="D490" s="289" t="s">
        <v>681</v>
      </c>
      <c r="E490" s="15" t="s">
        <v>157</v>
      </c>
      <c r="F490" s="290">
        <v>6387</v>
      </c>
      <c r="G490" s="36"/>
      <c r="H490" s="42"/>
    </row>
    <row r="491" s="2" customFormat="1" ht="16.8" customHeight="1">
      <c r="A491" s="36"/>
      <c r="B491" s="42"/>
      <c r="C491" s="285" t="s">
        <v>819</v>
      </c>
      <c r="D491" s="286" t="s">
        <v>819</v>
      </c>
      <c r="E491" s="287" t="s">
        <v>1</v>
      </c>
      <c r="F491" s="288">
        <v>10305</v>
      </c>
      <c r="G491" s="36"/>
      <c r="H491" s="42"/>
    </row>
    <row r="492" s="2" customFormat="1" ht="16.8" customHeight="1">
      <c r="A492" s="36"/>
      <c r="B492" s="42"/>
      <c r="C492" s="289" t="s">
        <v>819</v>
      </c>
      <c r="D492" s="289" t="s">
        <v>820</v>
      </c>
      <c r="E492" s="15" t="s">
        <v>1</v>
      </c>
      <c r="F492" s="290">
        <v>10305</v>
      </c>
      <c r="G492" s="36"/>
      <c r="H492" s="42"/>
    </row>
    <row r="493" s="2" customFormat="1" ht="16.8" customHeight="1">
      <c r="A493" s="36"/>
      <c r="B493" s="42"/>
      <c r="C493" s="285" t="s">
        <v>828</v>
      </c>
      <c r="D493" s="286" t="s">
        <v>828</v>
      </c>
      <c r="E493" s="287" t="s">
        <v>1</v>
      </c>
      <c r="F493" s="288">
        <v>75</v>
      </c>
      <c r="G493" s="36"/>
      <c r="H493" s="42"/>
    </row>
    <row r="494" s="2" customFormat="1" ht="16.8" customHeight="1">
      <c r="A494" s="36"/>
      <c r="B494" s="42"/>
      <c r="C494" s="289" t="s">
        <v>828</v>
      </c>
      <c r="D494" s="289" t="s">
        <v>898</v>
      </c>
      <c r="E494" s="15" t="s">
        <v>1</v>
      </c>
      <c r="F494" s="290">
        <v>75</v>
      </c>
      <c r="G494" s="36"/>
      <c r="H494" s="42"/>
    </row>
    <row r="495" s="2" customFormat="1" ht="16.8" customHeight="1">
      <c r="A495" s="36"/>
      <c r="B495" s="42"/>
      <c r="C495" s="291" t="s">
        <v>980</v>
      </c>
      <c r="D495" s="36"/>
      <c r="E495" s="36"/>
      <c r="F495" s="36"/>
      <c r="G495" s="36"/>
      <c r="H495" s="42"/>
    </row>
    <row r="496" s="2" customFormat="1" ht="16.8" customHeight="1">
      <c r="A496" s="36"/>
      <c r="B496" s="42"/>
      <c r="C496" s="289" t="s">
        <v>892</v>
      </c>
      <c r="D496" s="289" t="s">
        <v>893</v>
      </c>
      <c r="E496" s="15" t="s">
        <v>193</v>
      </c>
      <c r="F496" s="290">
        <v>6059</v>
      </c>
      <c r="G496" s="36"/>
      <c r="H496" s="42"/>
    </row>
    <row r="497" s="2" customFormat="1" ht="16.8" customHeight="1">
      <c r="A497" s="36"/>
      <c r="B497" s="42"/>
      <c r="C497" s="285" t="s">
        <v>902</v>
      </c>
      <c r="D497" s="286" t="s">
        <v>902</v>
      </c>
      <c r="E497" s="287" t="s">
        <v>1</v>
      </c>
      <c r="F497" s="288">
        <v>11968</v>
      </c>
      <c r="G497" s="36"/>
      <c r="H497" s="42"/>
    </row>
    <row r="498" s="2" customFormat="1" ht="16.8" customHeight="1">
      <c r="A498" s="36"/>
      <c r="B498" s="42"/>
      <c r="C498" s="289" t="s">
        <v>902</v>
      </c>
      <c r="D498" s="289" t="s">
        <v>903</v>
      </c>
      <c r="E498" s="15" t="s">
        <v>1</v>
      </c>
      <c r="F498" s="290">
        <v>11968</v>
      </c>
      <c r="G498" s="36"/>
      <c r="H498" s="42"/>
    </row>
    <row r="499" s="2" customFormat="1" ht="16.8" customHeight="1">
      <c r="A499" s="36"/>
      <c r="B499" s="42"/>
      <c r="C499" s="285" t="s">
        <v>880</v>
      </c>
      <c r="D499" s="286" t="s">
        <v>880</v>
      </c>
      <c r="E499" s="287" t="s">
        <v>1</v>
      </c>
      <c r="F499" s="288">
        <v>236.16</v>
      </c>
      <c r="G499" s="36"/>
      <c r="H499" s="42"/>
    </row>
    <row r="500" s="2" customFormat="1" ht="16.8" customHeight="1">
      <c r="A500" s="36"/>
      <c r="B500" s="42"/>
      <c r="C500" s="289" t="s">
        <v>880</v>
      </c>
      <c r="D500" s="289" t="s">
        <v>837</v>
      </c>
      <c r="E500" s="15" t="s">
        <v>1</v>
      </c>
      <c r="F500" s="290">
        <v>236.16</v>
      </c>
      <c r="G500" s="36"/>
      <c r="H500" s="42"/>
    </row>
    <row r="501" s="2" customFormat="1" ht="16.8" customHeight="1">
      <c r="A501" s="36"/>
      <c r="B501" s="42"/>
      <c r="C501" s="291" t="s">
        <v>980</v>
      </c>
      <c r="D501" s="36"/>
      <c r="E501" s="36"/>
      <c r="F501" s="36"/>
      <c r="G501" s="36"/>
      <c r="H501" s="42"/>
    </row>
    <row r="502" s="2" customFormat="1" ht="16.8" customHeight="1">
      <c r="A502" s="36"/>
      <c r="B502" s="42"/>
      <c r="C502" s="289" t="s">
        <v>393</v>
      </c>
      <c r="D502" s="289" t="s">
        <v>394</v>
      </c>
      <c r="E502" s="15" t="s">
        <v>387</v>
      </c>
      <c r="F502" s="290">
        <v>863.46000000000004</v>
      </c>
      <c r="G502" s="36"/>
      <c r="H502" s="42"/>
    </row>
    <row r="503" s="2" customFormat="1" ht="16.8" customHeight="1">
      <c r="A503" s="36"/>
      <c r="B503" s="42"/>
      <c r="C503" s="285" t="s">
        <v>921</v>
      </c>
      <c r="D503" s="286" t="s">
        <v>921</v>
      </c>
      <c r="E503" s="287" t="s">
        <v>1</v>
      </c>
      <c r="F503" s="288">
        <v>6387</v>
      </c>
      <c r="G503" s="36"/>
      <c r="H503" s="42"/>
    </row>
    <row r="504" s="2" customFormat="1" ht="16.8" customHeight="1">
      <c r="A504" s="36"/>
      <c r="B504" s="42"/>
      <c r="C504" s="289" t="s">
        <v>921</v>
      </c>
      <c r="D504" s="289" t="s">
        <v>922</v>
      </c>
      <c r="E504" s="15" t="s">
        <v>1</v>
      </c>
      <c r="F504" s="290">
        <v>6387</v>
      </c>
      <c r="G504" s="36"/>
      <c r="H504" s="42"/>
    </row>
    <row r="505" s="2" customFormat="1" ht="16.8" customHeight="1">
      <c r="A505" s="36"/>
      <c r="B505" s="42"/>
      <c r="C505" s="285" t="s">
        <v>899</v>
      </c>
      <c r="D505" s="286" t="s">
        <v>899</v>
      </c>
      <c r="E505" s="287" t="s">
        <v>1</v>
      </c>
      <c r="F505" s="288">
        <v>6059</v>
      </c>
      <c r="G505" s="36"/>
      <c r="H505" s="42"/>
    </row>
    <row r="506" s="2" customFormat="1" ht="16.8" customHeight="1">
      <c r="A506" s="36"/>
      <c r="B506" s="42"/>
      <c r="C506" s="289" t="s">
        <v>899</v>
      </c>
      <c r="D506" s="289" t="s">
        <v>900</v>
      </c>
      <c r="E506" s="15" t="s">
        <v>1</v>
      </c>
      <c r="F506" s="290">
        <v>6059</v>
      </c>
      <c r="G506" s="36"/>
      <c r="H506" s="42"/>
    </row>
    <row r="507" s="2" customFormat="1" ht="16.8" customHeight="1">
      <c r="A507" s="36"/>
      <c r="B507" s="42"/>
      <c r="C507" s="285" t="s">
        <v>907</v>
      </c>
      <c r="D507" s="286" t="s">
        <v>907</v>
      </c>
      <c r="E507" s="287" t="s">
        <v>1</v>
      </c>
      <c r="F507" s="288">
        <v>863.46000000000004</v>
      </c>
      <c r="G507" s="36"/>
      <c r="H507" s="42"/>
    </row>
    <row r="508" s="2" customFormat="1" ht="16.8" customHeight="1">
      <c r="A508" s="36"/>
      <c r="B508" s="42"/>
      <c r="C508" s="289" t="s">
        <v>907</v>
      </c>
      <c r="D508" s="289" t="s">
        <v>908</v>
      </c>
      <c r="E508" s="15" t="s">
        <v>1</v>
      </c>
      <c r="F508" s="290">
        <v>863.46000000000004</v>
      </c>
      <c r="G508" s="36"/>
      <c r="H508" s="42"/>
    </row>
    <row r="509" s="2" customFormat="1" ht="26.4" customHeight="1">
      <c r="A509" s="36"/>
      <c r="B509" s="42"/>
      <c r="C509" s="284" t="s">
        <v>985</v>
      </c>
      <c r="D509" s="284" t="s">
        <v>111</v>
      </c>
      <c r="E509" s="36"/>
      <c r="F509" s="36"/>
      <c r="G509" s="36"/>
      <c r="H509" s="42"/>
    </row>
    <row r="510" s="2" customFormat="1" ht="16.8" customHeight="1">
      <c r="A510" s="36"/>
      <c r="B510" s="42"/>
      <c r="C510" s="285" t="s">
        <v>168</v>
      </c>
      <c r="D510" s="286" t="s">
        <v>168</v>
      </c>
      <c r="E510" s="287" t="s">
        <v>1</v>
      </c>
      <c r="F510" s="288">
        <v>225</v>
      </c>
      <c r="G510" s="36"/>
      <c r="H510" s="42"/>
    </row>
    <row r="511" s="2" customFormat="1" ht="16.8" customHeight="1">
      <c r="A511" s="36"/>
      <c r="B511" s="42"/>
      <c r="C511" s="289" t="s">
        <v>168</v>
      </c>
      <c r="D511" s="289" t="s">
        <v>940</v>
      </c>
      <c r="E511" s="15" t="s">
        <v>1</v>
      </c>
      <c r="F511" s="290">
        <v>225</v>
      </c>
      <c r="G511" s="36"/>
      <c r="H511" s="42"/>
    </row>
    <row r="512" s="2" customFormat="1" ht="16.8" customHeight="1">
      <c r="A512" s="36"/>
      <c r="B512" s="42"/>
      <c r="C512" s="285" t="s">
        <v>175</v>
      </c>
      <c r="D512" s="286" t="s">
        <v>175</v>
      </c>
      <c r="E512" s="287" t="s">
        <v>1</v>
      </c>
      <c r="F512" s="288">
        <v>225</v>
      </c>
      <c r="G512" s="36"/>
      <c r="H512" s="42"/>
    </row>
    <row r="513" s="2" customFormat="1" ht="16.8" customHeight="1">
      <c r="A513" s="36"/>
      <c r="B513" s="42"/>
      <c r="C513" s="289" t="s">
        <v>175</v>
      </c>
      <c r="D513" s="289" t="s">
        <v>940</v>
      </c>
      <c r="E513" s="15" t="s">
        <v>1</v>
      </c>
      <c r="F513" s="290">
        <v>225</v>
      </c>
      <c r="G513" s="36"/>
      <c r="H513" s="42"/>
    </row>
    <row r="514" s="2" customFormat="1" ht="16.8" customHeight="1">
      <c r="A514" s="36"/>
      <c r="B514" s="42"/>
      <c r="C514" s="285" t="s">
        <v>320</v>
      </c>
      <c r="D514" s="286" t="s">
        <v>320</v>
      </c>
      <c r="E514" s="287" t="s">
        <v>1</v>
      </c>
      <c r="F514" s="288">
        <v>1182.3</v>
      </c>
      <c r="G514" s="36"/>
      <c r="H514" s="42"/>
    </row>
    <row r="515" s="2" customFormat="1" ht="16.8" customHeight="1">
      <c r="A515" s="36"/>
      <c r="B515" s="42"/>
      <c r="C515" s="289" t="s">
        <v>320</v>
      </c>
      <c r="D515" s="289" t="s">
        <v>959</v>
      </c>
      <c r="E515" s="15" t="s">
        <v>1</v>
      </c>
      <c r="F515" s="290">
        <v>1182.3</v>
      </c>
      <c r="G515" s="36"/>
      <c r="H515" s="42"/>
    </row>
    <row r="516" s="2" customFormat="1" ht="16.8" customHeight="1">
      <c r="A516" s="36"/>
      <c r="B516" s="42"/>
      <c r="C516" s="285" t="s">
        <v>225</v>
      </c>
      <c r="D516" s="286" t="s">
        <v>225</v>
      </c>
      <c r="E516" s="287" t="s">
        <v>1</v>
      </c>
      <c r="F516" s="288">
        <v>1126</v>
      </c>
      <c r="G516" s="36"/>
      <c r="H516" s="42"/>
    </row>
    <row r="517" s="2" customFormat="1" ht="16.8" customHeight="1">
      <c r="A517" s="36"/>
      <c r="B517" s="42"/>
      <c r="C517" s="289" t="s">
        <v>225</v>
      </c>
      <c r="D517" s="289" t="s">
        <v>964</v>
      </c>
      <c r="E517" s="15" t="s">
        <v>1</v>
      </c>
      <c r="F517" s="290">
        <v>1126</v>
      </c>
      <c r="G517" s="36"/>
      <c r="H517" s="42"/>
    </row>
    <row r="518" s="2" customFormat="1" ht="16.8" customHeight="1">
      <c r="A518" s="36"/>
      <c r="B518" s="42"/>
      <c r="C518" s="285" t="s">
        <v>330</v>
      </c>
      <c r="D518" s="286" t="s">
        <v>330</v>
      </c>
      <c r="E518" s="287" t="s">
        <v>1</v>
      </c>
      <c r="F518" s="288">
        <v>518.23023999999998</v>
      </c>
      <c r="G518" s="36"/>
      <c r="H518" s="42"/>
    </row>
    <row r="519" s="2" customFormat="1" ht="16.8" customHeight="1">
      <c r="A519" s="36"/>
      <c r="B519" s="42"/>
      <c r="C519" s="289" t="s">
        <v>1</v>
      </c>
      <c r="D519" s="289" t="s">
        <v>782</v>
      </c>
      <c r="E519" s="15" t="s">
        <v>1</v>
      </c>
      <c r="F519" s="290">
        <v>0</v>
      </c>
      <c r="G519" s="36"/>
      <c r="H519" s="42"/>
    </row>
    <row r="520" s="2" customFormat="1" ht="16.8" customHeight="1">
      <c r="A520" s="36"/>
      <c r="B520" s="42"/>
      <c r="C520" s="289" t="s">
        <v>1</v>
      </c>
      <c r="D520" s="289" t="s">
        <v>969</v>
      </c>
      <c r="E520" s="15" t="s">
        <v>1</v>
      </c>
      <c r="F520" s="290">
        <v>0</v>
      </c>
      <c r="G520" s="36"/>
      <c r="H520" s="42"/>
    </row>
    <row r="521" s="2" customFormat="1" ht="16.8" customHeight="1">
      <c r="A521" s="36"/>
      <c r="B521" s="42"/>
      <c r="C521" s="289" t="s">
        <v>330</v>
      </c>
      <c r="D521" s="289" t="s">
        <v>970</v>
      </c>
      <c r="E521" s="15" t="s">
        <v>1</v>
      </c>
      <c r="F521" s="290">
        <v>518.23023999999998</v>
      </c>
      <c r="G521" s="36"/>
      <c r="H521" s="42"/>
    </row>
    <row r="522" s="2" customFormat="1" ht="16.8" customHeight="1">
      <c r="A522" s="36"/>
      <c r="B522" s="42"/>
      <c r="C522" s="285" t="s">
        <v>338</v>
      </c>
      <c r="D522" s="286" t="s">
        <v>338</v>
      </c>
      <c r="E522" s="287" t="s">
        <v>1</v>
      </c>
      <c r="F522" s="288">
        <v>518.23023999999998</v>
      </c>
      <c r="G522" s="36"/>
      <c r="H522" s="42"/>
    </row>
    <row r="523" s="2" customFormat="1" ht="16.8" customHeight="1">
      <c r="A523" s="36"/>
      <c r="B523" s="42"/>
      <c r="C523" s="289" t="s">
        <v>1</v>
      </c>
      <c r="D523" s="289" t="s">
        <v>782</v>
      </c>
      <c r="E523" s="15" t="s">
        <v>1</v>
      </c>
      <c r="F523" s="290">
        <v>0</v>
      </c>
      <c r="G523" s="36"/>
      <c r="H523" s="42"/>
    </row>
    <row r="524" s="2" customFormat="1" ht="16.8" customHeight="1">
      <c r="A524" s="36"/>
      <c r="B524" s="42"/>
      <c r="C524" s="289" t="s">
        <v>1</v>
      </c>
      <c r="D524" s="289" t="s">
        <v>969</v>
      </c>
      <c r="E524" s="15" t="s">
        <v>1</v>
      </c>
      <c r="F524" s="290">
        <v>0</v>
      </c>
      <c r="G524" s="36"/>
      <c r="H524" s="42"/>
    </row>
    <row r="525" s="2" customFormat="1" ht="16.8" customHeight="1">
      <c r="A525" s="36"/>
      <c r="B525" s="42"/>
      <c r="C525" s="289" t="s">
        <v>338</v>
      </c>
      <c r="D525" s="289" t="s">
        <v>970</v>
      </c>
      <c r="E525" s="15" t="s">
        <v>1</v>
      </c>
      <c r="F525" s="290">
        <v>518.23023999999998</v>
      </c>
      <c r="G525" s="36"/>
      <c r="H525" s="42"/>
    </row>
    <row r="526" s="2" customFormat="1" ht="7.44" customHeight="1">
      <c r="A526" s="36"/>
      <c r="B526" s="177"/>
      <c r="C526" s="178"/>
      <c r="D526" s="178"/>
      <c r="E526" s="178"/>
      <c r="F526" s="178"/>
      <c r="G526" s="178"/>
      <c r="H526" s="42"/>
    </row>
    <row r="527" s="2" customFormat="1">
      <c r="A527" s="36"/>
      <c r="B527" s="36"/>
      <c r="C527" s="36"/>
      <c r="D527" s="36"/>
      <c r="E527" s="36"/>
      <c r="F527" s="36"/>
      <c r="G527" s="36"/>
      <c r="H527" s="36"/>
    </row>
  </sheetData>
  <sheetProtection sheet="1" formatColumns="0" formatRows="0" objects="1" scenarios="1" spinCount="100000" saltValue="cTmnhNn7VVwGL5Jl83PpgHD1eTbDtuwfwxPIFMzmnGjB/Exvyw7SKAhvGfadXYwNJ/zk2G1rrbql8o7w00js9Q==" hashValue="IywLrQGwyQjzIZE5pamtoQskVli8bJd2MaWAGDAFy6HmzdJTiFkwRQbC1ZB4n+FQGPgWWTVyOzVjLfcsUGfw3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83</v>
      </c>
    </row>
    <row r="4" s="1" customFormat="1" ht="24.96" customHeight="1">
      <c r="B4" s="18"/>
      <c r="D4" s="146" t="s">
        <v>113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Interakční prvky - IP1 v k.ú. Zahnašovice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114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115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18</v>
      </c>
      <c r="E11" s="36"/>
      <c r="F11" s="139" t="s">
        <v>1</v>
      </c>
      <c r="G11" s="36"/>
      <c r="H11" s="36"/>
      <c r="I11" s="148" t="s">
        <v>19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20</v>
      </c>
      <c r="E12" s="36"/>
      <c r="F12" s="139" t="s">
        <v>21</v>
      </c>
      <c r="G12" s="36"/>
      <c r="H12" s="36"/>
      <c r="I12" s="148" t="s">
        <v>22</v>
      </c>
      <c r="J12" s="151" t="str">
        <f>'Rekapitulace stavby'!AN8</f>
        <v>15. 7. 2024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24</v>
      </c>
      <c r="E14" s="36"/>
      <c r="F14" s="36"/>
      <c r="G14" s="36"/>
      <c r="H14" s="36"/>
      <c r="I14" s="148" t="s">
        <v>25</v>
      </c>
      <c r="J14" s="139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tr">
        <f>IF('Rekapitulace stavby'!E11="","",'Rekapitulace stavby'!E11)</f>
        <v xml:space="preserve"> </v>
      </c>
      <c r="F15" s="36"/>
      <c r="G15" s="36"/>
      <c r="H15" s="36"/>
      <c r="I15" s="148" t="s">
        <v>26</v>
      </c>
      <c r="J15" s="139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27</v>
      </c>
      <c r="E17" s="36"/>
      <c r="F17" s="36"/>
      <c r="G17" s="36"/>
      <c r="H17" s="36"/>
      <c r="I17" s="14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4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29</v>
      </c>
      <c r="E20" s="36"/>
      <c r="F20" s="36"/>
      <c r="G20" s="36"/>
      <c r="H20" s="36"/>
      <c r="I20" s="148" t="s">
        <v>25</v>
      </c>
      <c r="J20" s="139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tr">
        <f>IF('Rekapitulace stavby'!E17="","",'Rekapitulace stavby'!E17)</f>
        <v xml:space="preserve"> </v>
      </c>
      <c r="F21" s="36"/>
      <c r="G21" s="36"/>
      <c r="H21" s="36"/>
      <c r="I21" s="148" t="s">
        <v>26</v>
      </c>
      <c r="J21" s="139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31</v>
      </c>
      <c r="E23" s="36"/>
      <c r="F23" s="36"/>
      <c r="G23" s="36"/>
      <c r="H23" s="36"/>
      <c r="I23" s="148" t="s">
        <v>25</v>
      </c>
      <c r="J23" s="139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tr">
        <f>IF('Rekapitulace stavby'!E20="","",'Rekapitulace stavby'!E20)</f>
        <v xml:space="preserve"> </v>
      </c>
      <c r="F24" s="36"/>
      <c r="G24" s="36"/>
      <c r="H24" s="36"/>
      <c r="I24" s="148" t="s">
        <v>26</v>
      </c>
      <c r="J24" s="139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33</v>
      </c>
      <c r="E30" s="36"/>
      <c r="F30" s="36"/>
      <c r="G30" s="36"/>
      <c r="H30" s="36"/>
      <c r="I30" s="36"/>
      <c r="J30" s="158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35</v>
      </c>
      <c r="G32" s="36"/>
      <c r="H32" s="36"/>
      <c r="I32" s="159" t="s">
        <v>34</v>
      </c>
      <c r="J32" s="159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37</v>
      </c>
      <c r="E33" s="148" t="s">
        <v>38</v>
      </c>
      <c r="F33" s="161">
        <f>ROUND((SUM(BE117:BE122)),  2)</f>
        <v>0</v>
      </c>
      <c r="G33" s="36"/>
      <c r="H33" s="36"/>
      <c r="I33" s="162">
        <v>0.20999999999999999</v>
      </c>
      <c r="J33" s="161">
        <f>ROUND(((SUM(BE117:BE122))*I33),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39</v>
      </c>
      <c r="F34" s="161">
        <f>ROUND((SUM(BF117:BF122)),  2)</f>
        <v>0</v>
      </c>
      <c r="G34" s="36"/>
      <c r="H34" s="36"/>
      <c r="I34" s="162">
        <v>0.12</v>
      </c>
      <c r="J34" s="161">
        <f>ROUND(((SUM(BF117:BF122))*I34),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40</v>
      </c>
      <c r="F35" s="161">
        <f>ROUND((SUM(BG117:BG122)),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ROUND((SUM(BH117:BH122)),  2)</f>
        <v>0</v>
      </c>
      <c r="G36" s="36"/>
      <c r="H36" s="36"/>
      <c r="I36" s="162">
        <v>0.12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ROUND((SUM(BI117:BI122)),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Interakční prvky - IP1 v k.ú. Zahnašovice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114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00 - VRN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15. 7. 2024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117</v>
      </c>
      <c r="D94" s="183"/>
      <c r="E94" s="183"/>
      <c r="F94" s="183"/>
      <c r="G94" s="183"/>
      <c r="H94" s="183"/>
      <c r="I94" s="183"/>
      <c r="J94" s="184" t="s">
        <v>118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119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83</v>
      </c>
    </row>
    <row r="97" s="9" customFormat="1" ht="24.96" customHeight="1">
      <c r="A97" s="9"/>
      <c r="B97" s="186"/>
      <c r="C97" s="187"/>
      <c r="D97" s="188" t="s">
        <v>120</v>
      </c>
      <c r="E97" s="189"/>
      <c r="F97" s="189"/>
      <c r="G97" s="189"/>
      <c r="H97" s="189"/>
      <c r="I97" s="189"/>
      <c r="J97" s="190">
        <f>J118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121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81" t="str">
        <f>E7</f>
        <v>Interakční prvky - IP1 v k.ú. Zahnašovice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114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>00 - VRN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 xml:space="preserve"> </v>
      </c>
      <c r="G111" s="38"/>
      <c r="H111" s="38"/>
      <c r="I111" s="30" t="s">
        <v>22</v>
      </c>
      <c r="J111" s="77" t="str">
        <f>IF(J12="","",J12)</f>
        <v>15. 7. 2024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 xml:space="preserve"> </v>
      </c>
      <c r="G113" s="38"/>
      <c r="H113" s="38"/>
      <c r="I113" s="30" t="s">
        <v>29</v>
      </c>
      <c r="J113" s="34" t="str">
        <f>E21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8"/>
      <c r="E114" s="38"/>
      <c r="F114" s="25" t="str">
        <f>IF(E18="","",E18)</f>
        <v>Vyplň údaj</v>
      </c>
      <c r="G114" s="38"/>
      <c r="H114" s="38"/>
      <c r="I114" s="30" t="s">
        <v>31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92"/>
      <c r="B116" s="193"/>
      <c r="C116" s="194" t="s">
        <v>122</v>
      </c>
      <c r="D116" s="195" t="s">
        <v>58</v>
      </c>
      <c r="E116" s="195" t="s">
        <v>54</v>
      </c>
      <c r="F116" s="195" t="s">
        <v>55</v>
      </c>
      <c r="G116" s="195" t="s">
        <v>123</v>
      </c>
      <c r="H116" s="195" t="s">
        <v>124</v>
      </c>
      <c r="I116" s="195" t="s">
        <v>125</v>
      </c>
      <c r="J116" s="195" t="s">
        <v>118</v>
      </c>
      <c r="K116" s="196" t="s">
        <v>126</v>
      </c>
      <c r="L116" s="197"/>
      <c r="M116" s="98" t="s">
        <v>1</v>
      </c>
      <c r="N116" s="99" t="s">
        <v>37</v>
      </c>
      <c r="O116" s="99" t="s">
        <v>127</v>
      </c>
      <c r="P116" s="99" t="s">
        <v>128</v>
      </c>
      <c r="Q116" s="99" t="s">
        <v>129</v>
      </c>
      <c r="R116" s="99" t="s">
        <v>130</v>
      </c>
      <c r="S116" s="99" t="s">
        <v>131</v>
      </c>
      <c r="T116" s="100" t="s">
        <v>132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6"/>
      <c r="B117" s="37"/>
      <c r="C117" s="105" t="s">
        <v>133</v>
      </c>
      <c r="D117" s="38"/>
      <c r="E117" s="38"/>
      <c r="F117" s="38"/>
      <c r="G117" s="38"/>
      <c r="H117" s="38"/>
      <c r="I117" s="38"/>
      <c r="J117" s="198">
        <f>BK117</f>
        <v>0</v>
      </c>
      <c r="K117" s="38"/>
      <c r="L117" s="42"/>
      <c r="M117" s="101"/>
      <c r="N117" s="199"/>
      <c r="O117" s="102"/>
      <c r="P117" s="200">
        <f>P118</f>
        <v>0</v>
      </c>
      <c r="Q117" s="102"/>
      <c r="R117" s="200">
        <f>R118</f>
        <v>0</v>
      </c>
      <c r="S117" s="102"/>
      <c r="T117" s="20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72</v>
      </c>
      <c r="AU117" s="15" t="s">
        <v>83</v>
      </c>
      <c r="BK117" s="202">
        <f>BK118</f>
        <v>0</v>
      </c>
    </row>
    <row r="118" s="11" customFormat="1" ht="25.92" customHeight="1">
      <c r="A118" s="11"/>
      <c r="B118" s="203"/>
      <c r="C118" s="204"/>
      <c r="D118" s="205" t="s">
        <v>72</v>
      </c>
      <c r="E118" s="206" t="s">
        <v>79</v>
      </c>
      <c r="F118" s="206" t="s">
        <v>134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SUM(P119:P122)</f>
        <v>0</v>
      </c>
      <c r="Q118" s="211"/>
      <c r="R118" s="212">
        <f>SUM(R119:R122)</f>
        <v>0</v>
      </c>
      <c r="S118" s="211"/>
      <c r="T118" s="213">
        <f>SUM(T119:T122)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4" t="s">
        <v>135</v>
      </c>
      <c r="AT118" s="215" t="s">
        <v>72</v>
      </c>
      <c r="AU118" s="215" t="s">
        <v>73</v>
      </c>
      <c r="AY118" s="214" t="s">
        <v>136</v>
      </c>
      <c r="BK118" s="216">
        <f>SUM(BK119:BK122)</f>
        <v>0</v>
      </c>
    </row>
    <row r="119" s="2" customFormat="1" ht="16.5" customHeight="1">
      <c r="A119" s="36"/>
      <c r="B119" s="37"/>
      <c r="C119" s="217" t="s">
        <v>81</v>
      </c>
      <c r="D119" s="217" t="s">
        <v>137</v>
      </c>
      <c r="E119" s="218" t="s">
        <v>138</v>
      </c>
      <c r="F119" s="219" t="s">
        <v>139</v>
      </c>
      <c r="G119" s="220" t="s">
        <v>140</v>
      </c>
      <c r="H119" s="221">
        <v>5080</v>
      </c>
      <c r="I119" s="222"/>
      <c r="J119" s="223">
        <f>ROUND(I119*H119,2)</f>
        <v>0</v>
      </c>
      <c r="K119" s="219" t="s">
        <v>141</v>
      </c>
      <c r="L119" s="42"/>
      <c r="M119" s="224" t="s">
        <v>1</v>
      </c>
      <c r="N119" s="225" t="s">
        <v>38</v>
      </c>
      <c r="O119" s="89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8" t="s">
        <v>135</v>
      </c>
      <c r="AT119" s="228" t="s">
        <v>137</v>
      </c>
      <c r="AU119" s="228" t="s">
        <v>81</v>
      </c>
      <c r="AY119" s="15" t="s">
        <v>136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5" t="s">
        <v>81</v>
      </c>
      <c r="BK119" s="229">
        <f>ROUND(I119*H119,2)</f>
        <v>0</v>
      </c>
      <c r="BL119" s="15" t="s">
        <v>135</v>
      </c>
      <c r="BM119" s="228" t="s">
        <v>142</v>
      </c>
    </row>
    <row r="120" s="2" customFormat="1">
      <c r="A120" s="36"/>
      <c r="B120" s="37"/>
      <c r="C120" s="38"/>
      <c r="D120" s="230" t="s">
        <v>143</v>
      </c>
      <c r="E120" s="38"/>
      <c r="F120" s="231" t="s">
        <v>144</v>
      </c>
      <c r="G120" s="38"/>
      <c r="H120" s="38"/>
      <c r="I120" s="232"/>
      <c r="J120" s="38"/>
      <c r="K120" s="38"/>
      <c r="L120" s="42"/>
      <c r="M120" s="233"/>
      <c r="N120" s="234"/>
      <c r="O120" s="89"/>
      <c r="P120" s="89"/>
      <c r="Q120" s="89"/>
      <c r="R120" s="89"/>
      <c r="S120" s="89"/>
      <c r="T120" s="90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143</v>
      </c>
      <c r="AU120" s="15" t="s">
        <v>81</v>
      </c>
    </row>
    <row r="121" s="2" customFormat="1" ht="24.15" customHeight="1">
      <c r="A121" s="36"/>
      <c r="B121" s="37"/>
      <c r="C121" s="217" t="s">
        <v>90</v>
      </c>
      <c r="D121" s="217" t="s">
        <v>137</v>
      </c>
      <c r="E121" s="218" t="s">
        <v>145</v>
      </c>
      <c r="F121" s="219" t="s">
        <v>146</v>
      </c>
      <c r="G121" s="220" t="s">
        <v>147</v>
      </c>
      <c r="H121" s="221">
        <v>1</v>
      </c>
      <c r="I121" s="222"/>
      <c r="J121" s="223">
        <f>ROUND(I121*H121,2)</f>
        <v>0</v>
      </c>
      <c r="K121" s="219" t="s">
        <v>141</v>
      </c>
      <c r="L121" s="42"/>
      <c r="M121" s="224" t="s">
        <v>1</v>
      </c>
      <c r="N121" s="225" t="s">
        <v>38</v>
      </c>
      <c r="O121" s="89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8" t="s">
        <v>135</v>
      </c>
      <c r="AT121" s="228" t="s">
        <v>137</v>
      </c>
      <c r="AU121" s="228" t="s">
        <v>81</v>
      </c>
      <c r="AY121" s="15" t="s">
        <v>136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5" t="s">
        <v>81</v>
      </c>
      <c r="BK121" s="229">
        <f>ROUND(I121*H121,2)</f>
        <v>0</v>
      </c>
      <c r="BL121" s="15" t="s">
        <v>135</v>
      </c>
      <c r="BM121" s="228" t="s">
        <v>148</v>
      </c>
    </row>
    <row r="122" s="2" customFormat="1">
      <c r="A122" s="36"/>
      <c r="B122" s="37"/>
      <c r="C122" s="38"/>
      <c r="D122" s="230" t="s">
        <v>143</v>
      </c>
      <c r="E122" s="38"/>
      <c r="F122" s="231" t="s">
        <v>149</v>
      </c>
      <c r="G122" s="38"/>
      <c r="H122" s="38"/>
      <c r="I122" s="232"/>
      <c r="J122" s="38"/>
      <c r="K122" s="38"/>
      <c r="L122" s="42"/>
      <c r="M122" s="235"/>
      <c r="N122" s="236"/>
      <c r="O122" s="237"/>
      <c r="P122" s="237"/>
      <c r="Q122" s="237"/>
      <c r="R122" s="237"/>
      <c r="S122" s="237"/>
      <c r="T122" s="238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143</v>
      </c>
      <c r="AU122" s="15" t="s">
        <v>81</v>
      </c>
    </row>
    <row r="123" s="2" customFormat="1" ht="6.96" customHeight="1">
      <c r="A123" s="36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42"/>
      <c r="M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</sheetData>
  <sheetProtection sheet="1" autoFilter="0" formatColumns="0" formatRows="0" objects="1" scenarios="1" spinCount="100000" saltValue="pP9krRhWRlQ4V/BGaTJCYkPHCEq0HJwL5aZAESb53d2/QcPNoK45qyAj5Y8t/l47zjmOUQLYXOStAf1GkRZAKw==" hashValue="MCW29uaUhhNhX2QgTKjoD+8uGTHmhqpryMz+wwN621J7P/socWIZIfiIks1GkjaBYYDCDTPUHEepfuXUSAwWOA==" algorithmName="SHA-512" password="CC35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83</v>
      </c>
    </row>
    <row r="4" s="1" customFormat="1" ht="24.96" customHeight="1">
      <c r="B4" s="18"/>
      <c r="D4" s="146" t="s">
        <v>113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Interakční prvky - IP1 v k.ú. Zahnašovice</v>
      </c>
      <c r="F7" s="148"/>
      <c r="G7" s="148"/>
      <c r="H7" s="148"/>
      <c r="L7" s="18"/>
    </row>
    <row r="8" s="1" customFormat="1" ht="12" customHeight="1">
      <c r="B8" s="18"/>
      <c r="D8" s="148" t="s">
        <v>114</v>
      </c>
      <c r="L8" s="18"/>
    </row>
    <row r="9" s="2" customFormat="1" ht="16.5" customHeight="1">
      <c r="A9" s="36"/>
      <c r="B9" s="42"/>
      <c r="C9" s="36"/>
      <c r="D9" s="36"/>
      <c r="E9" s="149" t="s">
        <v>150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151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152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15. 7. 2024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ROUND((SUM(BE121:BE136)),  2)</f>
        <v>0</v>
      </c>
      <c r="G35" s="36"/>
      <c r="H35" s="36"/>
      <c r="I35" s="162">
        <v>0.20999999999999999</v>
      </c>
      <c r="J35" s="161">
        <f>ROUND(((SUM(BE121:BE136))*I35),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ROUND((SUM(BF121:BF136)),  2)</f>
        <v>0</v>
      </c>
      <c r="G36" s="36"/>
      <c r="H36" s="36"/>
      <c r="I36" s="162">
        <v>0.12</v>
      </c>
      <c r="J36" s="161">
        <f>ROUND(((SUM(BF121:BF136))*I36),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ROUND((SUM(BG121:BG136)),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ROUND((SUM(BH121:BH136)),  2)</f>
        <v>0</v>
      </c>
      <c r="G38" s="36"/>
      <c r="H38" s="36"/>
      <c r="I38" s="162">
        <v>0.12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ROUND((SUM(BI121:BI136)),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Interakční prvky - IP1 v k.ú. Zahnašovice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114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150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151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01.1 - PŘÍPRAVA PŮDY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15. 7. 2024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117</v>
      </c>
      <c r="D96" s="183"/>
      <c r="E96" s="183"/>
      <c r="F96" s="183"/>
      <c r="G96" s="183"/>
      <c r="H96" s="183"/>
      <c r="I96" s="183"/>
      <c r="J96" s="184" t="s">
        <v>118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119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83</v>
      </c>
    </row>
    <row r="99" s="9" customFormat="1" ht="24.96" customHeight="1">
      <c r="A99" s="9"/>
      <c r="B99" s="186"/>
      <c r="C99" s="187"/>
      <c r="D99" s="188" t="s">
        <v>153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121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Interakční prvky - IP1 v k.ú. Zahnašovice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114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150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151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01.1 - PŘÍPRAVA PŮDY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15. 7. 2024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122</v>
      </c>
      <c r="D120" s="195" t="s">
        <v>58</v>
      </c>
      <c r="E120" s="195" t="s">
        <v>54</v>
      </c>
      <c r="F120" s="195" t="s">
        <v>55</v>
      </c>
      <c r="G120" s="195" t="s">
        <v>123</v>
      </c>
      <c r="H120" s="195" t="s">
        <v>124</v>
      </c>
      <c r="I120" s="195" t="s">
        <v>125</v>
      </c>
      <c r="J120" s="195" t="s">
        <v>118</v>
      </c>
      <c r="K120" s="196" t="s">
        <v>126</v>
      </c>
      <c r="L120" s="197"/>
      <c r="M120" s="98" t="s">
        <v>1</v>
      </c>
      <c r="N120" s="99" t="s">
        <v>37</v>
      </c>
      <c r="O120" s="99" t="s">
        <v>127</v>
      </c>
      <c r="P120" s="99" t="s">
        <v>128</v>
      </c>
      <c r="Q120" s="99" t="s">
        <v>129</v>
      </c>
      <c r="R120" s="99" t="s">
        <v>130</v>
      </c>
      <c r="S120" s="99" t="s">
        <v>131</v>
      </c>
      <c r="T120" s="100" t="s">
        <v>132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133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83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81</v>
      </c>
      <c r="F122" s="206" t="s">
        <v>154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SUM(P123:P136)</f>
        <v>0</v>
      </c>
      <c r="Q122" s="211"/>
      <c r="R122" s="212">
        <f>SUM(R123:R136)</f>
        <v>0</v>
      </c>
      <c r="S122" s="211"/>
      <c r="T122" s="213">
        <f>SUM(T123:T136)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135</v>
      </c>
      <c r="AT122" s="215" t="s">
        <v>72</v>
      </c>
      <c r="AU122" s="215" t="s">
        <v>73</v>
      </c>
      <c r="AY122" s="214" t="s">
        <v>136</v>
      </c>
      <c r="BK122" s="216">
        <f>SUM(BK123:BK136)</f>
        <v>0</v>
      </c>
    </row>
    <row r="123" s="2" customFormat="1" ht="24.15" customHeight="1">
      <c r="A123" s="36"/>
      <c r="B123" s="37"/>
      <c r="C123" s="217" t="s">
        <v>81</v>
      </c>
      <c r="D123" s="217" t="s">
        <v>137</v>
      </c>
      <c r="E123" s="218" t="s">
        <v>155</v>
      </c>
      <c r="F123" s="219" t="s">
        <v>156</v>
      </c>
      <c r="G123" s="220" t="s">
        <v>157</v>
      </c>
      <c r="H123" s="221">
        <v>91702</v>
      </c>
      <c r="I123" s="222"/>
      <c r="J123" s="223">
        <f>ROUND(I123*H123,2)</f>
        <v>0</v>
      </c>
      <c r="K123" s="219" t="s">
        <v>158</v>
      </c>
      <c r="L123" s="42"/>
      <c r="M123" s="224" t="s">
        <v>1</v>
      </c>
      <c r="N123" s="225" t="s">
        <v>38</v>
      </c>
      <c r="O123" s="8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8" t="s">
        <v>135</v>
      </c>
      <c r="AT123" s="228" t="s">
        <v>137</v>
      </c>
      <c r="AU123" s="228" t="s">
        <v>81</v>
      </c>
      <c r="AY123" s="15" t="s">
        <v>136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5" t="s">
        <v>81</v>
      </c>
      <c r="BK123" s="229">
        <f>ROUND(I123*H123,2)</f>
        <v>0</v>
      </c>
      <c r="BL123" s="15" t="s">
        <v>135</v>
      </c>
      <c r="BM123" s="228" t="s">
        <v>159</v>
      </c>
    </row>
    <row r="124" s="2" customFormat="1">
      <c r="A124" s="36"/>
      <c r="B124" s="37"/>
      <c r="C124" s="38"/>
      <c r="D124" s="239" t="s">
        <v>160</v>
      </c>
      <c r="E124" s="38"/>
      <c r="F124" s="240" t="s">
        <v>161</v>
      </c>
      <c r="G124" s="38"/>
      <c r="H124" s="38"/>
      <c r="I124" s="232"/>
      <c r="J124" s="38"/>
      <c r="K124" s="38"/>
      <c r="L124" s="42"/>
      <c r="M124" s="233"/>
      <c r="N124" s="23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160</v>
      </c>
      <c r="AU124" s="15" t="s">
        <v>81</v>
      </c>
    </row>
    <row r="125" s="2" customFormat="1" ht="24.15" customHeight="1">
      <c r="A125" s="36"/>
      <c r="B125" s="37"/>
      <c r="C125" s="217" t="s">
        <v>90</v>
      </c>
      <c r="D125" s="217" t="s">
        <v>137</v>
      </c>
      <c r="E125" s="218" t="s">
        <v>162</v>
      </c>
      <c r="F125" s="219" t="s">
        <v>163</v>
      </c>
      <c r="G125" s="220" t="s">
        <v>157</v>
      </c>
      <c r="H125" s="221">
        <v>183404</v>
      </c>
      <c r="I125" s="222"/>
      <c r="J125" s="223">
        <f>ROUND(I125*H125,2)</f>
        <v>0</v>
      </c>
      <c r="K125" s="219" t="s">
        <v>158</v>
      </c>
      <c r="L125" s="42"/>
      <c r="M125" s="224" t="s">
        <v>1</v>
      </c>
      <c r="N125" s="225" t="s">
        <v>38</v>
      </c>
      <c r="O125" s="89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8" t="s">
        <v>135</v>
      </c>
      <c r="AT125" s="228" t="s">
        <v>137</v>
      </c>
      <c r="AU125" s="228" t="s">
        <v>81</v>
      </c>
      <c r="AY125" s="15" t="s">
        <v>136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5" t="s">
        <v>81</v>
      </c>
      <c r="BK125" s="229">
        <f>ROUND(I125*H125,2)</f>
        <v>0</v>
      </c>
      <c r="BL125" s="15" t="s">
        <v>135</v>
      </c>
      <c r="BM125" s="228" t="s">
        <v>164</v>
      </c>
    </row>
    <row r="126" s="2" customFormat="1">
      <c r="A126" s="36"/>
      <c r="B126" s="37"/>
      <c r="C126" s="38"/>
      <c r="D126" s="239" t="s">
        <v>160</v>
      </c>
      <c r="E126" s="38"/>
      <c r="F126" s="240" t="s">
        <v>165</v>
      </c>
      <c r="G126" s="38"/>
      <c r="H126" s="38"/>
      <c r="I126" s="232"/>
      <c r="J126" s="38"/>
      <c r="K126" s="38"/>
      <c r="L126" s="42"/>
      <c r="M126" s="233"/>
      <c r="N126" s="234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160</v>
      </c>
      <c r="AU126" s="15" t="s">
        <v>81</v>
      </c>
    </row>
    <row r="127" s="2" customFormat="1">
      <c r="A127" s="36"/>
      <c r="B127" s="37"/>
      <c r="C127" s="38"/>
      <c r="D127" s="230" t="s">
        <v>143</v>
      </c>
      <c r="E127" s="38"/>
      <c r="F127" s="231" t="s">
        <v>166</v>
      </c>
      <c r="G127" s="38"/>
      <c r="H127" s="38"/>
      <c r="I127" s="232"/>
      <c r="J127" s="38"/>
      <c r="K127" s="38"/>
      <c r="L127" s="42"/>
      <c r="M127" s="233"/>
      <c r="N127" s="234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143</v>
      </c>
      <c r="AU127" s="15" t="s">
        <v>81</v>
      </c>
    </row>
    <row r="128" s="12" customFormat="1">
      <c r="A128" s="12"/>
      <c r="B128" s="241"/>
      <c r="C128" s="242"/>
      <c r="D128" s="230" t="s">
        <v>167</v>
      </c>
      <c r="E128" s="243" t="s">
        <v>168</v>
      </c>
      <c r="F128" s="244" t="s">
        <v>169</v>
      </c>
      <c r="G128" s="242"/>
      <c r="H128" s="245">
        <v>183404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51" t="s">
        <v>167</v>
      </c>
      <c r="AU128" s="251" t="s">
        <v>81</v>
      </c>
      <c r="AV128" s="12" t="s">
        <v>90</v>
      </c>
      <c r="AW128" s="12" t="s">
        <v>30</v>
      </c>
      <c r="AX128" s="12" t="s">
        <v>81</v>
      </c>
      <c r="AY128" s="251" t="s">
        <v>136</v>
      </c>
    </row>
    <row r="129" s="2" customFormat="1" ht="21.75" customHeight="1">
      <c r="A129" s="36"/>
      <c r="B129" s="37"/>
      <c r="C129" s="217" t="s">
        <v>170</v>
      </c>
      <c r="D129" s="217" t="s">
        <v>137</v>
      </c>
      <c r="E129" s="218" t="s">
        <v>171</v>
      </c>
      <c r="F129" s="219" t="s">
        <v>172</v>
      </c>
      <c r="G129" s="220" t="s">
        <v>157</v>
      </c>
      <c r="H129" s="221">
        <v>183404</v>
      </c>
      <c r="I129" s="222"/>
      <c r="J129" s="223">
        <f>ROUND(I129*H129,2)</f>
        <v>0</v>
      </c>
      <c r="K129" s="219" t="s">
        <v>158</v>
      </c>
      <c r="L129" s="42"/>
      <c r="M129" s="224" t="s">
        <v>1</v>
      </c>
      <c r="N129" s="225" t="s">
        <v>38</v>
      </c>
      <c r="O129" s="89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8" t="s">
        <v>135</v>
      </c>
      <c r="AT129" s="228" t="s">
        <v>137</v>
      </c>
      <c r="AU129" s="228" t="s">
        <v>81</v>
      </c>
      <c r="AY129" s="15" t="s">
        <v>136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5" t="s">
        <v>81</v>
      </c>
      <c r="BK129" s="229">
        <f>ROUND(I129*H129,2)</f>
        <v>0</v>
      </c>
      <c r="BL129" s="15" t="s">
        <v>135</v>
      </c>
      <c r="BM129" s="228" t="s">
        <v>173</v>
      </c>
    </row>
    <row r="130" s="2" customFormat="1">
      <c r="A130" s="36"/>
      <c r="B130" s="37"/>
      <c r="C130" s="38"/>
      <c r="D130" s="239" t="s">
        <v>160</v>
      </c>
      <c r="E130" s="38"/>
      <c r="F130" s="240" t="s">
        <v>174</v>
      </c>
      <c r="G130" s="38"/>
      <c r="H130" s="38"/>
      <c r="I130" s="232"/>
      <c r="J130" s="38"/>
      <c r="K130" s="38"/>
      <c r="L130" s="42"/>
      <c r="M130" s="233"/>
      <c r="N130" s="234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160</v>
      </c>
      <c r="AU130" s="15" t="s">
        <v>81</v>
      </c>
    </row>
    <row r="131" s="2" customFormat="1">
      <c r="A131" s="36"/>
      <c r="B131" s="37"/>
      <c r="C131" s="38"/>
      <c r="D131" s="230" t="s">
        <v>143</v>
      </c>
      <c r="E131" s="38"/>
      <c r="F131" s="231" t="s">
        <v>166</v>
      </c>
      <c r="G131" s="38"/>
      <c r="H131" s="38"/>
      <c r="I131" s="232"/>
      <c r="J131" s="38"/>
      <c r="K131" s="38"/>
      <c r="L131" s="42"/>
      <c r="M131" s="233"/>
      <c r="N131" s="234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143</v>
      </c>
      <c r="AU131" s="15" t="s">
        <v>81</v>
      </c>
    </row>
    <row r="132" s="12" customFormat="1">
      <c r="A132" s="12"/>
      <c r="B132" s="241"/>
      <c r="C132" s="242"/>
      <c r="D132" s="230" t="s">
        <v>167</v>
      </c>
      <c r="E132" s="243" t="s">
        <v>175</v>
      </c>
      <c r="F132" s="244" t="s">
        <v>176</v>
      </c>
      <c r="G132" s="242"/>
      <c r="H132" s="245">
        <v>183404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51" t="s">
        <v>167</v>
      </c>
      <c r="AU132" s="251" t="s">
        <v>81</v>
      </c>
      <c r="AV132" s="12" t="s">
        <v>90</v>
      </c>
      <c r="AW132" s="12" t="s">
        <v>30</v>
      </c>
      <c r="AX132" s="12" t="s">
        <v>81</v>
      </c>
      <c r="AY132" s="251" t="s">
        <v>136</v>
      </c>
    </row>
    <row r="133" s="2" customFormat="1" ht="21.75" customHeight="1">
      <c r="A133" s="36"/>
      <c r="B133" s="37"/>
      <c r="C133" s="217" t="s">
        <v>135</v>
      </c>
      <c r="D133" s="217" t="s">
        <v>137</v>
      </c>
      <c r="E133" s="218" t="s">
        <v>177</v>
      </c>
      <c r="F133" s="219" t="s">
        <v>178</v>
      </c>
      <c r="G133" s="220" t="s">
        <v>157</v>
      </c>
      <c r="H133" s="221">
        <v>183404</v>
      </c>
      <c r="I133" s="222"/>
      <c r="J133" s="223">
        <f>ROUND(I133*H133,2)</f>
        <v>0</v>
      </c>
      <c r="K133" s="219" t="s">
        <v>158</v>
      </c>
      <c r="L133" s="42"/>
      <c r="M133" s="224" t="s">
        <v>1</v>
      </c>
      <c r="N133" s="225" t="s">
        <v>38</v>
      </c>
      <c r="O133" s="89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8" t="s">
        <v>135</v>
      </c>
      <c r="AT133" s="228" t="s">
        <v>137</v>
      </c>
      <c r="AU133" s="228" t="s">
        <v>81</v>
      </c>
      <c r="AY133" s="15" t="s">
        <v>136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5" t="s">
        <v>81</v>
      </c>
      <c r="BK133" s="229">
        <f>ROUND(I133*H133,2)</f>
        <v>0</v>
      </c>
      <c r="BL133" s="15" t="s">
        <v>135</v>
      </c>
      <c r="BM133" s="228" t="s">
        <v>179</v>
      </c>
    </row>
    <row r="134" s="2" customFormat="1">
      <c r="A134" s="36"/>
      <c r="B134" s="37"/>
      <c r="C134" s="38"/>
      <c r="D134" s="239" t="s">
        <v>160</v>
      </c>
      <c r="E134" s="38"/>
      <c r="F134" s="240" t="s">
        <v>180</v>
      </c>
      <c r="G134" s="38"/>
      <c r="H134" s="38"/>
      <c r="I134" s="232"/>
      <c r="J134" s="38"/>
      <c r="K134" s="38"/>
      <c r="L134" s="42"/>
      <c r="M134" s="233"/>
      <c r="N134" s="234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160</v>
      </c>
      <c r="AU134" s="15" t="s">
        <v>81</v>
      </c>
    </row>
    <row r="135" s="2" customFormat="1">
      <c r="A135" s="36"/>
      <c r="B135" s="37"/>
      <c r="C135" s="38"/>
      <c r="D135" s="230" t="s">
        <v>143</v>
      </c>
      <c r="E135" s="38"/>
      <c r="F135" s="231" t="s">
        <v>166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143</v>
      </c>
      <c r="AU135" s="15" t="s">
        <v>81</v>
      </c>
    </row>
    <row r="136" s="12" customFormat="1">
      <c r="A136" s="12"/>
      <c r="B136" s="241"/>
      <c r="C136" s="242"/>
      <c r="D136" s="230" t="s">
        <v>167</v>
      </c>
      <c r="E136" s="243" t="s">
        <v>181</v>
      </c>
      <c r="F136" s="244" t="s">
        <v>176</v>
      </c>
      <c r="G136" s="242"/>
      <c r="H136" s="245">
        <v>183404</v>
      </c>
      <c r="I136" s="246"/>
      <c r="J136" s="242"/>
      <c r="K136" s="242"/>
      <c r="L136" s="247"/>
      <c r="M136" s="252"/>
      <c r="N136" s="253"/>
      <c r="O136" s="253"/>
      <c r="P136" s="253"/>
      <c r="Q136" s="253"/>
      <c r="R136" s="253"/>
      <c r="S136" s="253"/>
      <c r="T136" s="25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1" t="s">
        <v>167</v>
      </c>
      <c r="AU136" s="251" t="s">
        <v>81</v>
      </c>
      <c r="AV136" s="12" t="s">
        <v>90</v>
      </c>
      <c r="AW136" s="12" t="s">
        <v>30</v>
      </c>
      <c r="AX136" s="12" t="s">
        <v>81</v>
      </c>
      <c r="AY136" s="251" t="s">
        <v>136</v>
      </c>
    </row>
    <row r="137" s="2" customFormat="1" ht="6.96" customHeight="1">
      <c r="A137" s="36"/>
      <c r="B137" s="64"/>
      <c r="C137" s="65"/>
      <c r="D137" s="65"/>
      <c r="E137" s="65"/>
      <c r="F137" s="65"/>
      <c r="G137" s="65"/>
      <c r="H137" s="65"/>
      <c r="I137" s="65"/>
      <c r="J137" s="65"/>
      <c r="K137" s="65"/>
      <c r="L137" s="42"/>
      <c r="M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</sheetData>
  <sheetProtection sheet="1" autoFilter="0" formatColumns="0" formatRows="0" objects="1" scenarios="1" spinCount="100000" saltValue="yupvplpGMVklptd8OLE5HZ/O0avN7zeMCebeKGUH8zTG+AXhpNNR3Ub67qFXr3fLLh4Sm2zUXAhv7voy9mgx6Q==" hashValue="suf5HzNoN8IB7AFqppaXnLIr9L7F2mFVnURVc52AK8dNqsKPqwdBBlkEWK4Qxgsvz1NdL2s4fhikpd3zK6xfag==" algorithmName="SHA-512" password="CC35"/>
  <autoFilter ref="C120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hyperlinks>
    <hyperlink ref="F124" r:id="rId1" display="https://podminky.urs.cz/item/CS_URS_2024_02/183403112R00"/>
    <hyperlink ref="F126" r:id="rId2" display="https://podminky.urs.cz/item/CS_URS_2024_02/183403151R00"/>
    <hyperlink ref="F130" r:id="rId3" display="https://podminky.urs.cz/item/CS_URS_2024_02/183403152R00"/>
    <hyperlink ref="F134" r:id="rId4" display="https://podminky.urs.cz/item/CS_URS_2024_02/183403161R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83</v>
      </c>
    </row>
    <row r="4" s="1" customFormat="1" ht="24.96" customHeight="1">
      <c r="B4" s="18"/>
      <c r="D4" s="146" t="s">
        <v>113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Interakční prvky - IP1 v k.ú. Zahnašovice</v>
      </c>
      <c r="F7" s="148"/>
      <c r="G7" s="148"/>
      <c r="H7" s="148"/>
      <c r="L7" s="18"/>
    </row>
    <row r="8" s="1" customFormat="1" ht="12" customHeight="1">
      <c r="B8" s="18"/>
      <c r="D8" s="148" t="s">
        <v>114</v>
      </c>
      <c r="L8" s="18"/>
    </row>
    <row r="9" s="2" customFormat="1" ht="16.5" customHeight="1">
      <c r="A9" s="36"/>
      <c r="B9" s="42"/>
      <c r="C9" s="36"/>
      <c r="D9" s="36"/>
      <c r="E9" s="149" t="s">
        <v>150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151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182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15. 7. 2024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ROUND((SUM(BE121:BE140)),  2)</f>
        <v>0</v>
      </c>
      <c r="G35" s="36"/>
      <c r="H35" s="36"/>
      <c r="I35" s="162">
        <v>0.20999999999999999</v>
      </c>
      <c r="J35" s="161">
        <f>ROUND(((SUM(BE121:BE140))*I35),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ROUND((SUM(BF121:BF140)),  2)</f>
        <v>0</v>
      </c>
      <c r="G36" s="36"/>
      <c r="H36" s="36"/>
      <c r="I36" s="162">
        <v>0.12</v>
      </c>
      <c r="J36" s="161">
        <f>ROUND(((SUM(BF121:BF140))*I36),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ROUND((SUM(BG121:BG140)),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ROUND((SUM(BH121:BH140)),  2)</f>
        <v>0</v>
      </c>
      <c r="G38" s="36"/>
      <c r="H38" s="36"/>
      <c r="I38" s="162">
        <v>0.12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ROUND((SUM(BI121:BI140)),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Interakční prvky - IP1 v k.ú. Zahnašovice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114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150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151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01.2 - ZHOTOVENÍ OPLOCENEK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15. 7. 2024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117</v>
      </c>
      <c r="D96" s="183"/>
      <c r="E96" s="183"/>
      <c r="F96" s="183"/>
      <c r="G96" s="183"/>
      <c r="H96" s="183"/>
      <c r="I96" s="183"/>
      <c r="J96" s="184" t="s">
        <v>118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119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83</v>
      </c>
    </row>
    <row r="99" s="9" customFormat="1" ht="24.96" customHeight="1">
      <c r="A99" s="9"/>
      <c r="B99" s="186"/>
      <c r="C99" s="187"/>
      <c r="D99" s="188" t="s">
        <v>183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121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Interakční prvky - IP1 v k.ú. Zahnašovice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114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150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151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01.2 - ZHOTOVENÍ OPLOCENEK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15. 7. 2024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122</v>
      </c>
      <c r="D120" s="195" t="s">
        <v>58</v>
      </c>
      <c r="E120" s="195" t="s">
        <v>54</v>
      </c>
      <c r="F120" s="195" t="s">
        <v>55</v>
      </c>
      <c r="G120" s="195" t="s">
        <v>123</v>
      </c>
      <c r="H120" s="195" t="s">
        <v>124</v>
      </c>
      <c r="I120" s="195" t="s">
        <v>125</v>
      </c>
      <c r="J120" s="195" t="s">
        <v>118</v>
      </c>
      <c r="K120" s="196" t="s">
        <v>126</v>
      </c>
      <c r="L120" s="197"/>
      <c r="M120" s="98" t="s">
        <v>1</v>
      </c>
      <c r="N120" s="99" t="s">
        <v>37</v>
      </c>
      <c r="O120" s="99" t="s">
        <v>127</v>
      </c>
      <c r="P120" s="99" t="s">
        <v>128</v>
      </c>
      <c r="Q120" s="99" t="s">
        <v>129</v>
      </c>
      <c r="R120" s="99" t="s">
        <v>130</v>
      </c>
      <c r="S120" s="99" t="s">
        <v>131</v>
      </c>
      <c r="T120" s="100" t="s">
        <v>132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133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78.123382399999997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83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184</v>
      </c>
      <c r="F122" s="206" t="s">
        <v>185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SUM(P123:P140)</f>
        <v>0</v>
      </c>
      <c r="Q122" s="211"/>
      <c r="R122" s="212">
        <f>SUM(R123:R140)</f>
        <v>78.123382399999997</v>
      </c>
      <c r="S122" s="211"/>
      <c r="T122" s="213">
        <f>SUM(T123:T140)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135</v>
      </c>
      <c r="AT122" s="215" t="s">
        <v>72</v>
      </c>
      <c r="AU122" s="215" t="s">
        <v>73</v>
      </c>
      <c r="AY122" s="214" t="s">
        <v>136</v>
      </c>
      <c r="BK122" s="216">
        <f>SUM(BK123:BK140)</f>
        <v>0</v>
      </c>
    </row>
    <row r="123" s="2" customFormat="1" ht="24.15" customHeight="1">
      <c r="A123" s="36"/>
      <c r="B123" s="37"/>
      <c r="C123" s="217" t="s">
        <v>81</v>
      </c>
      <c r="D123" s="217" t="s">
        <v>137</v>
      </c>
      <c r="E123" s="218" t="s">
        <v>186</v>
      </c>
      <c r="F123" s="219" t="s">
        <v>187</v>
      </c>
      <c r="G123" s="220" t="s">
        <v>188</v>
      </c>
      <c r="H123" s="221">
        <v>5.0800000000000001</v>
      </c>
      <c r="I123" s="222"/>
      <c r="J123" s="223">
        <f>ROUND(I123*H123,2)</f>
        <v>0</v>
      </c>
      <c r="K123" s="219" t="s">
        <v>141</v>
      </c>
      <c r="L123" s="42"/>
      <c r="M123" s="224" t="s">
        <v>1</v>
      </c>
      <c r="N123" s="225" t="s">
        <v>38</v>
      </c>
      <c r="O123" s="89"/>
      <c r="P123" s="226">
        <f>O123*H123</f>
        <v>0</v>
      </c>
      <c r="Q123" s="226">
        <v>0.0061399999999999996</v>
      </c>
      <c r="R123" s="226">
        <f>Q123*H123</f>
        <v>0.031191199999999999</v>
      </c>
      <c r="S123" s="226">
        <v>0</v>
      </c>
      <c r="T123" s="22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8" t="s">
        <v>135</v>
      </c>
      <c r="AT123" s="228" t="s">
        <v>137</v>
      </c>
      <c r="AU123" s="228" t="s">
        <v>81</v>
      </c>
      <c r="AY123" s="15" t="s">
        <v>136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5" t="s">
        <v>81</v>
      </c>
      <c r="BK123" s="229">
        <f>ROUND(I123*H123,2)</f>
        <v>0</v>
      </c>
      <c r="BL123" s="15" t="s">
        <v>135</v>
      </c>
      <c r="BM123" s="228" t="s">
        <v>189</v>
      </c>
    </row>
    <row r="124" s="2" customFormat="1">
      <c r="A124" s="36"/>
      <c r="B124" s="37"/>
      <c r="C124" s="38"/>
      <c r="D124" s="230" t="s">
        <v>143</v>
      </c>
      <c r="E124" s="38"/>
      <c r="F124" s="231" t="s">
        <v>190</v>
      </c>
      <c r="G124" s="38"/>
      <c r="H124" s="38"/>
      <c r="I124" s="232"/>
      <c r="J124" s="38"/>
      <c r="K124" s="38"/>
      <c r="L124" s="42"/>
      <c r="M124" s="233"/>
      <c r="N124" s="23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143</v>
      </c>
      <c r="AU124" s="15" t="s">
        <v>81</v>
      </c>
    </row>
    <row r="125" s="2" customFormat="1" ht="16.5" customHeight="1">
      <c r="A125" s="36"/>
      <c r="B125" s="37"/>
      <c r="C125" s="255" t="s">
        <v>90</v>
      </c>
      <c r="D125" s="255" t="s">
        <v>140</v>
      </c>
      <c r="E125" s="256" t="s">
        <v>191</v>
      </c>
      <c r="F125" s="257" t="s">
        <v>192</v>
      </c>
      <c r="G125" s="258" t="s">
        <v>193</v>
      </c>
      <c r="H125" s="259">
        <v>1777</v>
      </c>
      <c r="I125" s="260"/>
      <c r="J125" s="261">
        <f>ROUND(I125*H125,2)</f>
        <v>0</v>
      </c>
      <c r="K125" s="257" t="s">
        <v>141</v>
      </c>
      <c r="L125" s="262"/>
      <c r="M125" s="263" t="s">
        <v>1</v>
      </c>
      <c r="N125" s="264" t="s">
        <v>38</v>
      </c>
      <c r="O125" s="89"/>
      <c r="P125" s="226">
        <f>O125*H125</f>
        <v>0</v>
      </c>
      <c r="Q125" s="226">
        <v>0.025000000000000001</v>
      </c>
      <c r="R125" s="226">
        <f>Q125*H125</f>
        <v>44.425000000000004</v>
      </c>
      <c r="S125" s="226">
        <v>0</v>
      </c>
      <c r="T125" s="22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8" t="s">
        <v>194</v>
      </c>
      <c r="AT125" s="228" t="s">
        <v>140</v>
      </c>
      <c r="AU125" s="228" t="s">
        <v>81</v>
      </c>
      <c r="AY125" s="15" t="s">
        <v>136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5" t="s">
        <v>81</v>
      </c>
      <c r="BK125" s="229">
        <f>ROUND(I125*H125,2)</f>
        <v>0</v>
      </c>
      <c r="BL125" s="15" t="s">
        <v>135</v>
      </c>
      <c r="BM125" s="228" t="s">
        <v>195</v>
      </c>
    </row>
    <row r="126" s="2" customFormat="1">
      <c r="A126" s="36"/>
      <c r="B126" s="37"/>
      <c r="C126" s="38"/>
      <c r="D126" s="230" t="s">
        <v>143</v>
      </c>
      <c r="E126" s="38"/>
      <c r="F126" s="231" t="s">
        <v>196</v>
      </c>
      <c r="G126" s="38"/>
      <c r="H126" s="38"/>
      <c r="I126" s="232"/>
      <c r="J126" s="38"/>
      <c r="K126" s="38"/>
      <c r="L126" s="42"/>
      <c r="M126" s="233"/>
      <c r="N126" s="234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143</v>
      </c>
      <c r="AU126" s="15" t="s">
        <v>81</v>
      </c>
    </row>
    <row r="127" s="2" customFormat="1" ht="16.5" customHeight="1">
      <c r="A127" s="36"/>
      <c r="B127" s="37"/>
      <c r="C127" s="255" t="s">
        <v>170</v>
      </c>
      <c r="D127" s="255" t="s">
        <v>140</v>
      </c>
      <c r="E127" s="256" t="s">
        <v>197</v>
      </c>
      <c r="F127" s="257" t="s">
        <v>198</v>
      </c>
      <c r="G127" s="258" t="s">
        <v>193</v>
      </c>
      <c r="H127" s="259">
        <v>622</v>
      </c>
      <c r="I127" s="260"/>
      <c r="J127" s="261">
        <f>ROUND(I127*H127,2)</f>
        <v>0</v>
      </c>
      <c r="K127" s="257" t="s">
        <v>141</v>
      </c>
      <c r="L127" s="262"/>
      <c r="M127" s="263" t="s">
        <v>1</v>
      </c>
      <c r="N127" s="264" t="s">
        <v>38</v>
      </c>
      <c r="O127" s="89"/>
      <c r="P127" s="226">
        <f>O127*H127</f>
        <v>0</v>
      </c>
      <c r="Q127" s="226">
        <v>0.025000000000000001</v>
      </c>
      <c r="R127" s="226">
        <f>Q127*H127</f>
        <v>15.550000000000001</v>
      </c>
      <c r="S127" s="226">
        <v>0</v>
      </c>
      <c r="T127" s="22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8" t="s">
        <v>194</v>
      </c>
      <c r="AT127" s="228" t="s">
        <v>140</v>
      </c>
      <c r="AU127" s="228" t="s">
        <v>81</v>
      </c>
      <c r="AY127" s="15" t="s">
        <v>136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5" t="s">
        <v>81</v>
      </c>
      <c r="BK127" s="229">
        <f>ROUND(I127*H127,2)</f>
        <v>0</v>
      </c>
      <c r="BL127" s="15" t="s">
        <v>135</v>
      </c>
      <c r="BM127" s="228" t="s">
        <v>199</v>
      </c>
    </row>
    <row r="128" s="2" customFormat="1">
      <c r="A128" s="36"/>
      <c r="B128" s="37"/>
      <c r="C128" s="38"/>
      <c r="D128" s="230" t="s">
        <v>143</v>
      </c>
      <c r="E128" s="38"/>
      <c r="F128" s="231" t="s">
        <v>200</v>
      </c>
      <c r="G128" s="38"/>
      <c r="H128" s="38"/>
      <c r="I128" s="232"/>
      <c r="J128" s="38"/>
      <c r="K128" s="38"/>
      <c r="L128" s="42"/>
      <c r="M128" s="233"/>
      <c r="N128" s="23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143</v>
      </c>
      <c r="AU128" s="15" t="s">
        <v>81</v>
      </c>
    </row>
    <row r="129" s="2" customFormat="1" ht="21.75" customHeight="1">
      <c r="A129" s="36"/>
      <c r="B129" s="37"/>
      <c r="C129" s="217" t="s">
        <v>135</v>
      </c>
      <c r="D129" s="217" t="s">
        <v>137</v>
      </c>
      <c r="E129" s="218" t="s">
        <v>201</v>
      </c>
      <c r="F129" s="219" t="s">
        <v>202</v>
      </c>
      <c r="G129" s="220" t="s">
        <v>188</v>
      </c>
      <c r="H129" s="221">
        <v>5.0800000000000001</v>
      </c>
      <c r="I129" s="222"/>
      <c r="J129" s="223">
        <f>ROUND(I129*H129,2)</f>
        <v>0</v>
      </c>
      <c r="K129" s="219" t="s">
        <v>141</v>
      </c>
      <c r="L129" s="42"/>
      <c r="M129" s="224" t="s">
        <v>1</v>
      </c>
      <c r="N129" s="225" t="s">
        <v>38</v>
      </c>
      <c r="O129" s="89"/>
      <c r="P129" s="226">
        <f>O129*H129</f>
        <v>0</v>
      </c>
      <c r="Q129" s="226">
        <v>0.0061399999999999996</v>
      </c>
      <c r="R129" s="226">
        <f>Q129*H129</f>
        <v>0.031191199999999999</v>
      </c>
      <c r="S129" s="226">
        <v>0</v>
      </c>
      <c r="T129" s="22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8" t="s">
        <v>135</v>
      </c>
      <c r="AT129" s="228" t="s">
        <v>137</v>
      </c>
      <c r="AU129" s="228" t="s">
        <v>81</v>
      </c>
      <c r="AY129" s="15" t="s">
        <v>136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5" t="s">
        <v>81</v>
      </c>
      <c r="BK129" s="229">
        <f>ROUND(I129*H129,2)</f>
        <v>0</v>
      </c>
      <c r="BL129" s="15" t="s">
        <v>135</v>
      </c>
      <c r="BM129" s="228" t="s">
        <v>203</v>
      </c>
    </row>
    <row r="130" s="2" customFormat="1">
      <c r="A130" s="36"/>
      <c r="B130" s="37"/>
      <c r="C130" s="38"/>
      <c r="D130" s="230" t="s">
        <v>143</v>
      </c>
      <c r="E130" s="38"/>
      <c r="F130" s="231" t="s">
        <v>204</v>
      </c>
      <c r="G130" s="38"/>
      <c r="H130" s="38"/>
      <c r="I130" s="232"/>
      <c r="J130" s="38"/>
      <c r="K130" s="38"/>
      <c r="L130" s="42"/>
      <c r="M130" s="233"/>
      <c r="N130" s="234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143</v>
      </c>
      <c r="AU130" s="15" t="s">
        <v>81</v>
      </c>
    </row>
    <row r="131" s="2" customFormat="1" ht="16.5" customHeight="1">
      <c r="A131" s="36"/>
      <c r="B131" s="37"/>
      <c r="C131" s="255" t="s">
        <v>205</v>
      </c>
      <c r="D131" s="255" t="s">
        <v>140</v>
      </c>
      <c r="E131" s="256" t="s">
        <v>206</v>
      </c>
      <c r="F131" s="257" t="s">
        <v>207</v>
      </c>
      <c r="G131" s="258" t="s">
        <v>140</v>
      </c>
      <c r="H131" s="259">
        <v>5842</v>
      </c>
      <c r="I131" s="260"/>
      <c r="J131" s="261">
        <f>ROUND(I131*H131,2)</f>
        <v>0</v>
      </c>
      <c r="K131" s="257" t="s">
        <v>141</v>
      </c>
      <c r="L131" s="262"/>
      <c r="M131" s="263" t="s">
        <v>1</v>
      </c>
      <c r="N131" s="264" t="s">
        <v>38</v>
      </c>
      <c r="O131" s="89"/>
      <c r="P131" s="226">
        <f>O131*H131</f>
        <v>0</v>
      </c>
      <c r="Q131" s="226">
        <v>0.0030000000000000001</v>
      </c>
      <c r="R131" s="226">
        <f>Q131*H131</f>
        <v>17.526</v>
      </c>
      <c r="S131" s="226">
        <v>0</v>
      </c>
      <c r="T131" s="22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8" t="s">
        <v>194</v>
      </c>
      <c r="AT131" s="228" t="s">
        <v>140</v>
      </c>
      <c r="AU131" s="228" t="s">
        <v>81</v>
      </c>
      <c r="AY131" s="15" t="s">
        <v>136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5" t="s">
        <v>81</v>
      </c>
      <c r="BK131" s="229">
        <f>ROUND(I131*H131,2)</f>
        <v>0</v>
      </c>
      <c r="BL131" s="15" t="s">
        <v>135</v>
      </c>
      <c r="BM131" s="228" t="s">
        <v>208</v>
      </c>
    </row>
    <row r="132" s="2" customFormat="1">
      <c r="A132" s="36"/>
      <c r="B132" s="37"/>
      <c r="C132" s="38"/>
      <c r="D132" s="230" t="s">
        <v>143</v>
      </c>
      <c r="E132" s="38"/>
      <c r="F132" s="231" t="s">
        <v>209</v>
      </c>
      <c r="G132" s="38"/>
      <c r="H132" s="38"/>
      <c r="I132" s="232"/>
      <c r="J132" s="38"/>
      <c r="K132" s="38"/>
      <c r="L132" s="42"/>
      <c r="M132" s="233"/>
      <c r="N132" s="23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143</v>
      </c>
      <c r="AU132" s="15" t="s">
        <v>81</v>
      </c>
    </row>
    <row r="133" s="12" customFormat="1">
      <c r="A133" s="12"/>
      <c r="B133" s="241"/>
      <c r="C133" s="242"/>
      <c r="D133" s="230" t="s">
        <v>167</v>
      </c>
      <c r="E133" s="243" t="s">
        <v>210</v>
      </c>
      <c r="F133" s="244" t="s">
        <v>211</v>
      </c>
      <c r="G133" s="242"/>
      <c r="H133" s="245">
        <v>5842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1" t="s">
        <v>167</v>
      </c>
      <c r="AU133" s="251" t="s">
        <v>81</v>
      </c>
      <c r="AV133" s="12" t="s">
        <v>90</v>
      </c>
      <c r="AW133" s="12" t="s">
        <v>30</v>
      </c>
      <c r="AX133" s="12" t="s">
        <v>81</v>
      </c>
      <c r="AY133" s="251" t="s">
        <v>136</v>
      </c>
    </row>
    <row r="134" s="2" customFormat="1" ht="16.5" customHeight="1">
      <c r="A134" s="36"/>
      <c r="B134" s="37"/>
      <c r="C134" s="255" t="s">
        <v>212</v>
      </c>
      <c r="D134" s="255" t="s">
        <v>140</v>
      </c>
      <c r="E134" s="256" t="s">
        <v>213</v>
      </c>
      <c r="F134" s="257" t="s">
        <v>214</v>
      </c>
      <c r="G134" s="258" t="s">
        <v>193</v>
      </c>
      <c r="H134" s="259">
        <v>14</v>
      </c>
      <c r="I134" s="260"/>
      <c r="J134" s="261">
        <f>ROUND(I134*H134,2)</f>
        <v>0</v>
      </c>
      <c r="K134" s="257" t="s">
        <v>141</v>
      </c>
      <c r="L134" s="262"/>
      <c r="M134" s="263" t="s">
        <v>1</v>
      </c>
      <c r="N134" s="264" t="s">
        <v>38</v>
      </c>
      <c r="O134" s="89"/>
      <c r="P134" s="226">
        <f>O134*H134</f>
        <v>0</v>
      </c>
      <c r="Q134" s="226">
        <v>0.040000000000000001</v>
      </c>
      <c r="R134" s="226">
        <f>Q134*H134</f>
        <v>0.56000000000000005</v>
      </c>
      <c r="S134" s="226">
        <v>0</v>
      </c>
      <c r="T134" s="22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8" t="s">
        <v>194</v>
      </c>
      <c r="AT134" s="228" t="s">
        <v>140</v>
      </c>
      <c r="AU134" s="228" t="s">
        <v>81</v>
      </c>
      <c r="AY134" s="15" t="s">
        <v>136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5" t="s">
        <v>81</v>
      </c>
      <c r="BK134" s="229">
        <f>ROUND(I134*H134,2)</f>
        <v>0</v>
      </c>
      <c r="BL134" s="15" t="s">
        <v>135</v>
      </c>
      <c r="BM134" s="228" t="s">
        <v>215</v>
      </c>
    </row>
    <row r="135" s="2" customFormat="1">
      <c r="A135" s="36"/>
      <c r="B135" s="37"/>
      <c r="C135" s="38"/>
      <c r="D135" s="230" t="s">
        <v>143</v>
      </c>
      <c r="E135" s="38"/>
      <c r="F135" s="231" t="s">
        <v>216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143</v>
      </c>
      <c r="AU135" s="15" t="s">
        <v>81</v>
      </c>
    </row>
    <row r="136" s="2" customFormat="1" ht="24.15" customHeight="1">
      <c r="A136" s="36"/>
      <c r="B136" s="37"/>
      <c r="C136" s="217" t="s">
        <v>217</v>
      </c>
      <c r="D136" s="217" t="s">
        <v>137</v>
      </c>
      <c r="E136" s="218" t="s">
        <v>218</v>
      </c>
      <c r="F136" s="219" t="s">
        <v>219</v>
      </c>
      <c r="G136" s="220" t="s">
        <v>220</v>
      </c>
      <c r="H136" s="221">
        <v>78.123379999999997</v>
      </c>
      <c r="I136" s="222"/>
      <c r="J136" s="223">
        <f>ROUND(I136*H136,2)</f>
        <v>0</v>
      </c>
      <c r="K136" s="219" t="s">
        <v>158</v>
      </c>
      <c r="L136" s="42"/>
      <c r="M136" s="224" t="s">
        <v>1</v>
      </c>
      <c r="N136" s="225" t="s">
        <v>38</v>
      </c>
      <c r="O136" s="89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8" t="s">
        <v>135</v>
      </c>
      <c r="AT136" s="228" t="s">
        <v>137</v>
      </c>
      <c r="AU136" s="228" t="s">
        <v>81</v>
      </c>
      <c r="AY136" s="15" t="s">
        <v>136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5" t="s">
        <v>81</v>
      </c>
      <c r="BK136" s="229">
        <f>ROUND(I136*H136,2)</f>
        <v>0</v>
      </c>
      <c r="BL136" s="15" t="s">
        <v>135</v>
      </c>
      <c r="BM136" s="228" t="s">
        <v>221</v>
      </c>
    </row>
    <row r="137" s="2" customFormat="1">
      <c r="A137" s="36"/>
      <c r="B137" s="37"/>
      <c r="C137" s="38"/>
      <c r="D137" s="239" t="s">
        <v>160</v>
      </c>
      <c r="E137" s="38"/>
      <c r="F137" s="240" t="s">
        <v>222</v>
      </c>
      <c r="G137" s="38"/>
      <c r="H137" s="38"/>
      <c r="I137" s="232"/>
      <c r="J137" s="38"/>
      <c r="K137" s="38"/>
      <c r="L137" s="42"/>
      <c r="M137" s="233"/>
      <c r="N137" s="234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160</v>
      </c>
      <c r="AU137" s="15" t="s">
        <v>81</v>
      </c>
    </row>
    <row r="138" s="13" customFormat="1">
      <c r="A138" s="13"/>
      <c r="B138" s="265"/>
      <c r="C138" s="266"/>
      <c r="D138" s="230" t="s">
        <v>167</v>
      </c>
      <c r="E138" s="267" t="s">
        <v>1</v>
      </c>
      <c r="F138" s="268" t="s">
        <v>223</v>
      </c>
      <c r="G138" s="266"/>
      <c r="H138" s="267" t="s">
        <v>1</v>
      </c>
      <c r="I138" s="269"/>
      <c r="J138" s="266"/>
      <c r="K138" s="266"/>
      <c r="L138" s="270"/>
      <c r="M138" s="271"/>
      <c r="N138" s="272"/>
      <c r="O138" s="272"/>
      <c r="P138" s="272"/>
      <c r="Q138" s="272"/>
      <c r="R138" s="272"/>
      <c r="S138" s="272"/>
      <c r="T138" s="27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4" t="s">
        <v>167</v>
      </c>
      <c r="AU138" s="274" t="s">
        <v>81</v>
      </c>
      <c r="AV138" s="13" t="s">
        <v>81</v>
      </c>
      <c r="AW138" s="13" t="s">
        <v>30</v>
      </c>
      <c r="AX138" s="13" t="s">
        <v>73</v>
      </c>
      <c r="AY138" s="274" t="s">
        <v>136</v>
      </c>
    </row>
    <row r="139" s="13" customFormat="1">
      <c r="A139" s="13"/>
      <c r="B139" s="265"/>
      <c r="C139" s="266"/>
      <c r="D139" s="230" t="s">
        <v>167</v>
      </c>
      <c r="E139" s="267" t="s">
        <v>1</v>
      </c>
      <c r="F139" s="268" t="s">
        <v>224</v>
      </c>
      <c r="G139" s="266"/>
      <c r="H139" s="267" t="s">
        <v>1</v>
      </c>
      <c r="I139" s="269"/>
      <c r="J139" s="266"/>
      <c r="K139" s="266"/>
      <c r="L139" s="270"/>
      <c r="M139" s="271"/>
      <c r="N139" s="272"/>
      <c r="O139" s="272"/>
      <c r="P139" s="272"/>
      <c r="Q139" s="272"/>
      <c r="R139" s="272"/>
      <c r="S139" s="272"/>
      <c r="T139" s="27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4" t="s">
        <v>167</v>
      </c>
      <c r="AU139" s="274" t="s">
        <v>81</v>
      </c>
      <c r="AV139" s="13" t="s">
        <v>81</v>
      </c>
      <c r="AW139" s="13" t="s">
        <v>30</v>
      </c>
      <c r="AX139" s="13" t="s">
        <v>73</v>
      </c>
      <c r="AY139" s="274" t="s">
        <v>136</v>
      </c>
    </row>
    <row r="140" s="12" customFormat="1">
      <c r="A140" s="12"/>
      <c r="B140" s="241"/>
      <c r="C140" s="242"/>
      <c r="D140" s="230" t="s">
        <v>167</v>
      </c>
      <c r="E140" s="243" t="s">
        <v>225</v>
      </c>
      <c r="F140" s="244" t="s">
        <v>226</v>
      </c>
      <c r="G140" s="242"/>
      <c r="H140" s="245">
        <v>78.123379999999997</v>
      </c>
      <c r="I140" s="246"/>
      <c r="J140" s="242"/>
      <c r="K140" s="242"/>
      <c r="L140" s="247"/>
      <c r="M140" s="252"/>
      <c r="N140" s="253"/>
      <c r="O140" s="253"/>
      <c r="P140" s="253"/>
      <c r="Q140" s="253"/>
      <c r="R140" s="253"/>
      <c r="S140" s="253"/>
      <c r="T140" s="25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51" t="s">
        <v>167</v>
      </c>
      <c r="AU140" s="251" t="s">
        <v>81</v>
      </c>
      <c r="AV140" s="12" t="s">
        <v>90</v>
      </c>
      <c r="AW140" s="12" t="s">
        <v>30</v>
      </c>
      <c r="AX140" s="12" t="s">
        <v>81</v>
      </c>
      <c r="AY140" s="251" t="s">
        <v>136</v>
      </c>
    </row>
    <row r="141" s="2" customFormat="1" ht="6.96" customHeight="1">
      <c r="A141" s="36"/>
      <c r="B141" s="64"/>
      <c r="C141" s="65"/>
      <c r="D141" s="65"/>
      <c r="E141" s="65"/>
      <c r="F141" s="65"/>
      <c r="G141" s="65"/>
      <c r="H141" s="65"/>
      <c r="I141" s="65"/>
      <c r="J141" s="65"/>
      <c r="K141" s="65"/>
      <c r="L141" s="42"/>
      <c r="M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</sheetData>
  <sheetProtection sheet="1" autoFilter="0" formatColumns="0" formatRows="0" objects="1" scenarios="1" spinCount="100000" saltValue="JXdQ5t95IHTziHE6BTNRi7mUQlQdY+1V5HoMJOOHvNavcNZpZWRmNwq/KnELpv9cD3F8HqtkNC+SjAmn5KRfbQ==" hashValue="vdDrwrfjMkCK2UPh6Ueoq/Htc53CHgwkyj4BvI5KaMTPICuOHHwWUtYpST7NUHMRtsrRXecHicsWyCV5A0kAcw==" algorithmName="SHA-512" password="CC35"/>
  <autoFilter ref="C120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hyperlinks>
    <hyperlink ref="F137" r:id="rId1" display="https://podminky.urs.cz/item/CS_URS_2024_02/998231311R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  <c r="AZ2" s="275" t="s">
        <v>227</v>
      </c>
      <c r="BA2" s="275" t="s">
        <v>227</v>
      </c>
      <c r="BB2" s="275" t="s">
        <v>1</v>
      </c>
      <c r="BC2" s="275" t="s">
        <v>212</v>
      </c>
      <c r="BD2" s="275" t="s">
        <v>90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83</v>
      </c>
      <c r="AZ3" s="275" t="s">
        <v>228</v>
      </c>
      <c r="BA3" s="275" t="s">
        <v>228</v>
      </c>
      <c r="BB3" s="275" t="s">
        <v>1</v>
      </c>
      <c r="BC3" s="275" t="s">
        <v>205</v>
      </c>
      <c r="BD3" s="275" t="s">
        <v>90</v>
      </c>
    </row>
    <row r="4" s="1" customFormat="1" ht="24.96" customHeight="1">
      <c r="B4" s="18"/>
      <c r="D4" s="146" t="s">
        <v>113</v>
      </c>
      <c r="L4" s="18"/>
      <c r="M4" s="147" t="s">
        <v>10</v>
      </c>
      <c r="AT4" s="15" t="s">
        <v>4</v>
      </c>
      <c r="AZ4" s="275" t="s">
        <v>229</v>
      </c>
      <c r="BA4" s="275" t="s">
        <v>229</v>
      </c>
      <c r="BB4" s="275" t="s">
        <v>1</v>
      </c>
      <c r="BC4" s="275" t="s">
        <v>205</v>
      </c>
      <c r="BD4" s="275" t="s">
        <v>90</v>
      </c>
    </row>
    <row r="5" s="1" customFormat="1" ht="6.96" customHeight="1">
      <c r="B5" s="18"/>
      <c r="L5" s="18"/>
      <c r="AZ5" s="275" t="s">
        <v>230</v>
      </c>
      <c r="BA5" s="275" t="s">
        <v>230</v>
      </c>
      <c r="BB5" s="275" t="s">
        <v>1</v>
      </c>
      <c r="BC5" s="275" t="s">
        <v>231</v>
      </c>
      <c r="BD5" s="275" t="s">
        <v>90</v>
      </c>
    </row>
    <row r="6" s="1" customFormat="1" ht="12" customHeight="1">
      <c r="B6" s="18"/>
      <c r="D6" s="148" t="s">
        <v>16</v>
      </c>
      <c r="L6" s="18"/>
      <c r="AZ6" s="275" t="s">
        <v>232</v>
      </c>
      <c r="BA6" s="275" t="s">
        <v>232</v>
      </c>
      <c r="BB6" s="275" t="s">
        <v>1</v>
      </c>
      <c r="BC6" s="275" t="s">
        <v>233</v>
      </c>
      <c r="BD6" s="275" t="s">
        <v>90</v>
      </c>
    </row>
    <row r="7" s="1" customFormat="1" ht="16.5" customHeight="1">
      <c r="B7" s="18"/>
      <c r="E7" s="149" t="str">
        <f>'Rekapitulace stavby'!K6</f>
        <v>Interakční prvky - IP1 v k.ú. Zahnašovice</v>
      </c>
      <c r="F7" s="148"/>
      <c r="G7" s="148"/>
      <c r="H7" s="148"/>
      <c r="L7" s="18"/>
      <c r="AZ7" s="275" t="s">
        <v>234</v>
      </c>
      <c r="BA7" s="275" t="s">
        <v>234</v>
      </c>
      <c r="BB7" s="275" t="s">
        <v>1</v>
      </c>
      <c r="BC7" s="275" t="s">
        <v>170</v>
      </c>
      <c r="BD7" s="275" t="s">
        <v>90</v>
      </c>
    </row>
    <row r="8" s="1" customFormat="1" ht="12" customHeight="1">
      <c r="B8" s="18"/>
      <c r="D8" s="148" t="s">
        <v>114</v>
      </c>
      <c r="L8" s="18"/>
      <c r="AZ8" s="275" t="s">
        <v>235</v>
      </c>
      <c r="BA8" s="275" t="s">
        <v>235</v>
      </c>
      <c r="BB8" s="275" t="s">
        <v>1</v>
      </c>
      <c r="BC8" s="275" t="s">
        <v>236</v>
      </c>
      <c r="BD8" s="275" t="s">
        <v>90</v>
      </c>
    </row>
    <row r="9" s="2" customFormat="1" ht="16.5" customHeight="1">
      <c r="A9" s="36"/>
      <c r="B9" s="42"/>
      <c r="C9" s="36"/>
      <c r="D9" s="36"/>
      <c r="E9" s="149" t="s">
        <v>150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275" t="s">
        <v>237</v>
      </c>
      <c r="BA9" s="275" t="s">
        <v>237</v>
      </c>
      <c r="BB9" s="275" t="s">
        <v>1</v>
      </c>
      <c r="BC9" s="275" t="s">
        <v>194</v>
      </c>
      <c r="BD9" s="275" t="s">
        <v>90</v>
      </c>
    </row>
    <row r="10" s="2" customFormat="1" ht="12" customHeight="1">
      <c r="A10" s="36"/>
      <c r="B10" s="42"/>
      <c r="C10" s="36"/>
      <c r="D10" s="148" t="s">
        <v>151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275" t="s">
        <v>238</v>
      </c>
      <c r="BA10" s="275" t="s">
        <v>238</v>
      </c>
      <c r="BB10" s="275" t="s">
        <v>1</v>
      </c>
      <c r="BC10" s="275" t="s">
        <v>239</v>
      </c>
      <c r="BD10" s="275" t="s">
        <v>90</v>
      </c>
    </row>
    <row r="11" s="2" customFormat="1" ht="16.5" customHeight="1">
      <c r="A11" s="36"/>
      <c r="B11" s="42"/>
      <c r="C11" s="36"/>
      <c r="D11" s="36"/>
      <c r="E11" s="150" t="s">
        <v>240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275" t="s">
        <v>241</v>
      </c>
      <c r="BA11" s="275" t="s">
        <v>241</v>
      </c>
      <c r="BB11" s="275" t="s">
        <v>1</v>
      </c>
      <c r="BC11" s="275" t="s">
        <v>242</v>
      </c>
      <c r="BD11" s="275" t="s">
        <v>90</v>
      </c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275" t="s">
        <v>243</v>
      </c>
      <c r="BA12" s="275" t="s">
        <v>243</v>
      </c>
      <c r="BB12" s="275" t="s">
        <v>1</v>
      </c>
      <c r="BC12" s="275" t="s">
        <v>244</v>
      </c>
      <c r="BD12" s="275" t="s">
        <v>90</v>
      </c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275" t="s">
        <v>245</v>
      </c>
      <c r="BA13" s="275" t="s">
        <v>245</v>
      </c>
      <c r="BB13" s="275" t="s">
        <v>1</v>
      </c>
      <c r="BC13" s="275" t="s">
        <v>246</v>
      </c>
      <c r="BD13" s="275" t="s">
        <v>90</v>
      </c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15. 7. 2024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275" t="s">
        <v>247</v>
      </c>
      <c r="BA14" s="275" t="s">
        <v>247</v>
      </c>
      <c r="BB14" s="275" t="s">
        <v>1</v>
      </c>
      <c r="BC14" s="275" t="s">
        <v>248</v>
      </c>
      <c r="BD14" s="275" t="s">
        <v>90</v>
      </c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275" t="s">
        <v>249</v>
      </c>
      <c r="BA15" s="275" t="s">
        <v>249</v>
      </c>
      <c r="BB15" s="275" t="s">
        <v>1</v>
      </c>
      <c r="BC15" s="275" t="s">
        <v>250</v>
      </c>
      <c r="BD15" s="275" t="s">
        <v>90</v>
      </c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275" t="s">
        <v>251</v>
      </c>
      <c r="BA16" s="275" t="s">
        <v>251</v>
      </c>
      <c r="BB16" s="275" t="s">
        <v>1</v>
      </c>
      <c r="BC16" s="275" t="s">
        <v>252</v>
      </c>
      <c r="BD16" s="275" t="s">
        <v>90</v>
      </c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Z17" s="275" t="s">
        <v>253</v>
      </c>
      <c r="BA17" s="275" t="s">
        <v>253</v>
      </c>
      <c r="BB17" s="275" t="s">
        <v>1</v>
      </c>
      <c r="BC17" s="275" t="s">
        <v>254</v>
      </c>
      <c r="BD17" s="275" t="s">
        <v>90</v>
      </c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Z18" s="275" t="s">
        <v>255</v>
      </c>
      <c r="BA18" s="275" t="s">
        <v>255</v>
      </c>
      <c r="BB18" s="275" t="s">
        <v>1</v>
      </c>
      <c r="BC18" s="275" t="s">
        <v>244</v>
      </c>
      <c r="BD18" s="275" t="s">
        <v>90</v>
      </c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Z19" s="275" t="s">
        <v>256</v>
      </c>
      <c r="BA19" s="275" t="s">
        <v>256</v>
      </c>
      <c r="BB19" s="275" t="s">
        <v>1</v>
      </c>
      <c r="BC19" s="275" t="s">
        <v>257</v>
      </c>
      <c r="BD19" s="275" t="s">
        <v>90</v>
      </c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Z20" s="275" t="s">
        <v>258</v>
      </c>
      <c r="BA20" s="275" t="s">
        <v>258</v>
      </c>
      <c r="BB20" s="275" t="s">
        <v>1</v>
      </c>
      <c r="BC20" s="275" t="s">
        <v>259</v>
      </c>
      <c r="BD20" s="275" t="s">
        <v>90</v>
      </c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Z21" s="275" t="s">
        <v>260</v>
      </c>
      <c r="BA21" s="275" t="s">
        <v>260</v>
      </c>
      <c r="BB21" s="275" t="s">
        <v>1</v>
      </c>
      <c r="BC21" s="275" t="s">
        <v>261</v>
      </c>
      <c r="BD21" s="275" t="s">
        <v>90</v>
      </c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Z22" s="275" t="s">
        <v>262</v>
      </c>
      <c r="BA22" s="275" t="s">
        <v>262</v>
      </c>
      <c r="BB22" s="275" t="s">
        <v>1</v>
      </c>
      <c r="BC22" s="275" t="s">
        <v>263</v>
      </c>
      <c r="BD22" s="275" t="s">
        <v>90</v>
      </c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Z23" s="275" t="s">
        <v>264</v>
      </c>
      <c r="BA23" s="275" t="s">
        <v>264</v>
      </c>
      <c r="BB23" s="275" t="s">
        <v>1</v>
      </c>
      <c r="BC23" s="275" t="s">
        <v>265</v>
      </c>
      <c r="BD23" s="275" t="s">
        <v>90</v>
      </c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Z24" s="275" t="s">
        <v>266</v>
      </c>
      <c r="BA24" s="275" t="s">
        <v>266</v>
      </c>
      <c r="BB24" s="275" t="s">
        <v>1</v>
      </c>
      <c r="BC24" s="275" t="s">
        <v>267</v>
      </c>
      <c r="BD24" s="275" t="s">
        <v>90</v>
      </c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Z25" s="275" t="s">
        <v>268</v>
      </c>
      <c r="BA25" s="275" t="s">
        <v>268</v>
      </c>
      <c r="BB25" s="275" t="s">
        <v>1</v>
      </c>
      <c r="BC25" s="275" t="s">
        <v>269</v>
      </c>
      <c r="BD25" s="275" t="s">
        <v>90</v>
      </c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Z26" s="275" t="s">
        <v>270</v>
      </c>
      <c r="BA26" s="275" t="s">
        <v>270</v>
      </c>
      <c r="BB26" s="275" t="s">
        <v>1</v>
      </c>
      <c r="BC26" s="275" t="s">
        <v>271</v>
      </c>
      <c r="BD26" s="275" t="s">
        <v>90</v>
      </c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Z27" s="275" t="s">
        <v>272</v>
      </c>
      <c r="BA27" s="275" t="s">
        <v>272</v>
      </c>
      <c r="BB27" s="275" t="s">
        <v>1</v>
      </c>
      <c r="BC27" s="275" t="s">
        <v>273</v>
      </c>
      <c r="BD27" s="275" t="s">
        <v>90</v>
      </c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Z28" s="275" t="s">
        <v>274</v>
      </c>
      <c r="BA28" s="275" t="s">
        <v>274</v>
      </c>
      <c r="BB28" s="275" t="s">
        <v>1</v>
      </c>
      <c r="BC28" s="275" t="s">
        <v>275</v>
      </c>
      <c r="BD28" s="275" t="s">
        <v>90</v>
      </c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Z29" s="276" t="s">
        <v>276</v>
      </c>
      <c r="BA29" s="276" t="s">
        <v>276</v>
      </c>
      <c r="BB29" s="276" t="s">
        <v>1</v>
      </c>
      <c r="BC29" s="276" t="s">
        <v>277</v>
      </c>
      <c r="BD29" s="276" t="s">
        <v>90</v>
      </c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ROUND(J123,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ROUND((SUM(BE123:BE357)),  2)</f>
        <v>0</v>
      </c>
      <c r="G35" s="36"/>
      <c r="H35" s="36"/>
      <c r="I35" s="162">
        <v>0.20999999999999999</v>
      </c>
      <c r="J35" s="161">
        <f>ROUND(((SUM(BE123:BE357))*I35),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ROUND((SUM(BF123:BF357)),  2)</f>
        <v>0</v>
      </c>
      <c r="G36" s="36"/>
      <c r="H36" s="36"/>
      <c r="I36" s="162">
        <v>0.12</v>
      </c>
      <c r="J36" s="161">
        <f>ROUND(((SUM(BF123:BF357))*I36),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ROUND((SUM(BG123:BG357)),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ROUND((SUM(BH123:BH357)),  2)</f>
        <v>0</v>
      </c>
      <c r="G38" s="36"/>
      <c r="H38" s="36"/>
      <c r="I38" s="162">
        <v>0.12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ROUND((SUM(BI123:BI357)),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Interakční prvky - IP1 v k.ú. Zahnašovice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114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150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151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01.3 - VÝSADBA DŘEVIN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15. 7. 2024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117</v>
      </c>
      <c r="D96" s="183"/>
      <c r="E96" s="183"/>
      <c r="F96" s="183"/>
      <c r="G96" s="183"/>
      <c r="H96" s="183"/>
      <c r="I96" s="183"/>
      <c r="J96" s="184" t="s">
        <v>118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119</v>
      </c>
      <c r="D98" s="38"/>
      <c r="E98" s="38"/>
      <c r="F98" s="38"/>
      <c r="G98" s="38"/>
      <c r="H98" s="38"/>
      <c r="I98" s="38"/>
      <c r="J98" s="108">
        <f>J123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83</v>
      </c>
    </row>
    <row r="99" s="9" customFormat="1" ht="24.96" customHeight="1">
      <c r="A99" s="9"/>
      <c r="B99" s="186"/>
      <c r="C99" s="187"/>
      <c r="D99" s="188" t="s">
        <v>278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279</v>
      </c>
      <c r="E100" s="189"/>
      <c r="F100" s="189"/>
      <c r="G100" s="189"/>
      <c r="H100" s="189"/>
      <c r="I100" s="189"/>
      <c r="J100" s="190">
        <f>J205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6"/>
      <c r="C101" s="187"/>
      <c r="D101" s="188" t="s">
        <v>280</v>
      </c>
      <c r="E101" s="189"/>
      <c r="F101" s="189"/>
      <c r="G101" s="189"/>
      <c r="H101" s="189"/>
      <c r="I101" s="189"/>
      <c r="J101" s="190">
        <f>J295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121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81" t="str">
        <f>E7</f>
        <v>Interakční prvky - IP1 v k.ú. Zahnašovice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19"/>
      <c r="C112" s="30" t="s">
        <v>114</v>
      </c>
      <c r="D112" s="20"/>
      <c r="E112" s="20"/>
      <c r="F112" s="20"/>
      <c r="G112" s="20"/>
      <c r="H112" s="20"/>
      <c r="I112" s="20"/>
      <c r="J112" s="20"/>
      <c r="K112" s="20"/>
      <c r="L112" s="18"/>
    </row>
    <row r="113" s="2" customFormat="1" ht="16.5" customHeight="1">
      <c r="A113" s="36"/>
      <c r="B113" s="37"/>
      <c r="C113" s="38"/>
      <c r="D113" s="38"/>
      <c r="E113" s="181" t="s">
        <v>150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151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E11</f>
        <v>01.3 - VÝSADBA DŘEVIN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F14</f>
        <v xml:space="preserve"> </v>
      </c>
      <c r="G117" s="38"/>
      <c r="H117" s="38"/>
      <c r="I117" s="30" t="s">
        <v>22</v>
      </c>
      <c r="J117" s="77" t="str">
        <f>IF(J14="","",J14)</f>
        <v>15. 7. 2024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E17</f>
        <v xml:space="preserve"> </v>
      </c>
      <c r="G119" s="38"/>
      <c r="H119" s="38"/>
      <c r="I119" s="30" t="s">
        <v>29</v>
      </c>
      <c r="J119" s="34" t="str">
        <f>E23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8"/>
      <c r="E120" s="38"/>
      <c r="F120" s="25" t="str">
        <f>IF(E20="","",E20)</f>
        <v>Vyplň údaj</v>
      </c>
      <c r="G120" s="38"/>
      <c r="H120" s="38"/>
      <c r="I120" s="30" t="s">
        <v>31</v>
      </c>
      <c r="J120" s="34" t="str">
        <f>E26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92"/>
      <c r="B122" s="193"/>
      <c r="C122" s="194" t="s">
        <v>122</v>
      </c>
      <c r="D122" s="195" t="s">
        <v>58</v>
      </c>
      <c r="E122" s="195" t="s">
        <v>54</v>
      </c>
      <c r="F122" s="195" t="s">
        <v>55</v>
      </c>
      <c r="G122" s="195" t="s">
        <v>123</v>
      </c>
      <c r="H122" s="195" t="s">
        <v>124</v>
      </c>
      <c r="I122" s="195" t="s">
        <v>125</v>
      </c>
      <c r="J122" s="195" t="s">
        <v>118</v>
      </c>
      <c r="K122" s="196" t="s">
        <v>126</v>
      </c>
      <c r="L122" s="197"/>
      <c r="M122" s="98" t="s">
        <v>1</v>
      </c>
      <c r="N122" s="99" t="s">
        <v>37</v>
      </c>
      <c r="O122" s="99" t="s">
        <v>127</v>
      </c>
      <c r="P122" s="99" t="s">
        <v>128</v>
      </c>
      <c r="Q122" s="99" t="s">
        <v>129</v>
      </c>
      <c r="R122" s="99" t="s">
        <v>130</v>
      </c>
      <c r="S122" s="99" t="s">
        <v>131</v>
      </c>
      <c r="T122" s="100" t="s">
        <v>132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6"/>
      <c r="B123" s="37"/>
      <c r="C123" s="105" t="s">
        <v>133</v>
      </c>
      <c r="D123" s="38"/>
      <c r="E123" s="38"/>
      <c r="F123" s="38"/>
      <c r="G123" s="38"/>
      <c r="H123" s="38"/>
      <c r="I123" s="38"/>
      <c r="J123" s="198">
        <f>BK123</f>
        <v>0</v>
      </c>
      <c r="K123" s="38"/>
      <c r="L123" s="42"/>
      <c r="M123" s="101"/>
      <c r="N123" s="199"/>
      <c r="O123" s="102"/>
      <c r="P123" s="200">
        <f>P124+P205+P295</f>
        <v>0</v>
      </c>
      <c r="Q123" s="102"/>
      <c r="R123" s="200">
        <f>R124+R205+R295</f>
        <v>412.72729300000003</v>
      </c>
      <c r="S123" s="102"/>
      <c r="T123" s="201">
        <f>T124+T205+T295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72</v>
      </c>
      <c r="AU123" s="15" t="s">
        <v>83</v>
      </c>
      <c r="BK123" s="202">
        <f>BK124+BK205+BK295</f>
        <v>0</v>
      </c>
    </row>
    <row r="124" s="11" customFormat="1" ht="25.92" customHeight="1">
      <c r="A124" s="11"/>
      <c r="B124" s="203"/>
      <c r="C124" s="204"/>
      <c r="D124" s="205" t="s">
        <v>72</v>
      </c>
      <c r="E124" s="206" t="s">
        <v>110</v>
      </c>
      <c r="F124" s="206" t="s">
        <v>281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SUM(P125:P204)</f>
        <v>0</v>
      </c>
      <c r="Q124" s="211"/>
      <c r="R124" s="212">
        <f>SUM(R125:R204)</f>
        <v>10.240125000000001</v>
      </c>
      <c r="S124" s="211"/>
      <c r="T124" s="213">
        <f>SUM(T125:T204)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4" t="s">
        <v>135</v>
      </c>
      <c r="AT124" s="215" t="s">
        <v>72</v>
      </c>
      <c r="AU124" s="215" t="s">
        <v>73</v>
      </c>
      <c r="AY124" s="214" t="s">
        <v>136</v>
      </c>
      <c r="BK124" s="216">
        <f>SUM(BK125:BK204)</f>
        <v>0</v>
      </c>
    </row>
    <row r="125" s="2" customFormat="1" ht="16.5" customHeight="1">
      <c r="A125" s="36"/>
      <c r="B125" s="37"/>
      <c r="C125" s="217" t="s">
        <v>81</v>
      </c>
      <c r="D125" s="217" t="s">
        <v>137</v>
      </c>
      <c r="E125" s="218" t="s">
        <v>282</v>
      </c>
      <c r="F125" s="219" t="s">
        <v>283</v>
      </c>
      <c r="G125" s="220" t="s">
        <v>193</v>
      </c>
      <c r="H125" s="221">
        <v>75</v>
      </c>
      <c r="I125" s="222"/>
      <c r="J125" s="223">
        <f>ROUND(I125*H125,2)</f>
        <v>0</v>
      </c>
      <c r="K125" s="219" t="s">
        <v>141</v>
      </c>
      <c r="L125" s="42"/>
      <c r="M125" s="224" t="s">
        <v>1</v>
      </c>
      <c r="N125" s="225" t="s">
        <v>38</v>
      </c>
      <c r="O125" s="89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8" t="s">
        <v>135</v>
      </c>
      <c r="AT125" s="228" t="s">
        <v>137</v>
      </c>
      <c r="AU125" s="228" t="s">
        <v>81</v>
      </c>
      <c r="AY125" s="15" t="s">
        <v>136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5" t="s">
        <v>81</v>
      </c>
      <c r="BK125" s="229">
        <f>ROUND(I125*H125,2)</f>
        <v>0</v>
      </c>
      <c r="BL125" s="15" t="s">
        <v>135</v>
      </c>
      <c r="BM125" s="228" t="s">
        <v>284</v>
      </c>
    </row>
    <row r="126" s="12" customFormat="1">
      <c r="A126" s="12"/>
      <c r="B126" s="241"/>
      <c r="C126" s="242"/>
      <c r="D126" s="230" t="s">
        <v>167</v>
      </c>
      <c r="E126" s="243" t="s">
        <v>285</v>
      </c>
      <c r="F126" s="244" t="s">
        <v>286</v>
      </c>
      <c r="G126" s="242"/>
      <c r="H126" s="245">
        <v>8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51" t="s">
        <v>167</v>
      </c>
      <c r="AU126" s="251" t="s">
        <v>81</v>
      </c>
      <c r="AV126" s="12" t="s">
        <v>90</v>
      </c>
      <c r="AW126" s="12" t="s">
        <v>30</v>
      </c>
      <c r="AX126" s="12" t="s">
        <v>73</v>
      </c>
      <c r="AY126" s="251" t="s">
        <v>136</v>
      </c>
    </row>
    <row r="127" s="12" customFormat="1">
      <c r="A127" s="12"/>
      <c r="B127" s="241"/>
      <c r="C127" s="242"/>
      <c r="D127" s="230" t="s">
        <v>167</v>
      </c>
      <c r="E127" s="243" t="s">
        <v>227</v>
      </c>
      <c r="F127" s="244" t="s">
        <v>287</v>
      </c>
      <c r="G127" s="242"/>
      <c r="H127" s="245">
        <v>6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51" t="s">
        <v>167</v>
      </c>
      <c r="AU127" s="251" t="s">
        <v>81</v>
      </c>
      <c r="AV127" s="12" t="s">
        <v>90</v>
      </c>
      <c r="AW127" s="12" t="s">
        <v>30</v>
      </c>
      <c r="AX127" s="12" t="s">
        <v>73</v>
      </c>
      <c r="AY127" s="251" t="s">
        <v>136</v>
      </c>
    </row>
    <row r="128" s="12" customFormat="1">
      <c r="A128" s="12"/>
      <c r="B128" s="241"/>
      <c r="C128" s="242"/>
      <c r="D128" s="230" t="s">
        <v>167</v>
      </c>
      <c r="E128" s="243" t="s">
        <v>228</v>
      </c>
      <c r="F128" s="244" t="s">
        <v>288</v>
      </c>
      <c r="G128" s="242"/>
      <c r="H128" s="245">
        <v>5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51" t="s">
        <v>167</v>
      </c>
      <c r="AU128" s="251" t="s">
        <v>81</v>
      </c>
      <c r="AV128" s="12" t="s">
        <v>90</v>
      </c>
      <c r="AW128" s="12" t="s">
        <v>30</v>
      </c>
      <c r="AX128" s="12" t="s">
        <v>73</v>
      </c>
      <c r="AY128" s="251" t="s">
        <v>136</v>
      </c>
    </row>
    <row r="129" s="12" customFormat="1">
      <c r="A129" s="12"/>
      <c r="B129" s="241"/>
      <c r="C129" s="242"/>
      <c r="D129" s="230" t="s">
        <v>167</v>
      </c>
      <c r="E129" s="243" t="s">
        <v>229</v>
      </c>
      <c r="F129" s="244" t="s">
        <v>289</v>
      </c>
      <c r="G129" s="242"/>
      <c r="H129" s="245">
        <v>5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51" t="s">
        <v>167</v>
      </c>
      <c r="AU129" s="251" t="s">
        <v>81</v>
      </c>
      <c r="AV129" s="12" t="s">
        <v>90</v>
      </c>
      <c r="AW129" s="12" t="s">
        <v>30</v>
      </c>
      <c r="AX129" s="12" t="s">
        <v>73</v>
      </c>
      <c r="AY129" s="251" t="s">
        <v>136</v>
      </c>
    </row>
    <row r="130" s="12" customFormat="1">
      <c r="A130" s="12"/>
      <c r="B130" s="241"/>
      <c r="C130" s="242"/>
      <c r="D130" s="230" t="s">
        <v>167</v>
      </c>
      <c r="E130" s="243" t="s">
        <v>230</v>
      </c>
      <c r="F130" s="244" t="s">
        <v>290</v>
      </c>
      <c r="G130" s="242"/>
      <c r="H130" s="245">
        <v>19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1" t="s">
        <v>167</v>
      </c>
      <c r="AU130" s="251" t="s">
        <v>81</v>
      </c>
      <c r="AV130" s="12" t="s">
        <v>90</v>
      </c>
      <c r="AW130" s="12" t="s">
        <v>30</v>
      </c>
      <c r="AX130" s="12" t="s">
        <v>73</v>
      </c>
      <c r="AY130" s="251" t="s">
        <v>136</v>
      </c>
    </row>
    <row r="131" s="12" customFormat="1">
      <c r="A131" s="12"/>
      <c r="B131" s="241"/>
      <c r="C131" s="242"/>
      <c r="D131" s="230" t="s">
        <v>167</v>
      </c>
      <c r="E131" s="243" t="s">
        <v>232</v>
      </c>
      <c r="F131" s="244" t="s">
        <v>291</v>
      </c>
      <c r="G131" s="242"/>
      <c r="H131" s="245">
        <v>10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51" t="s">
        <v>167</v>
      </c>
      <c r="AU131" s="251" t="s">
        <v>81</v>
      </c>
      <c r="AV131" s="12" t="s">
        <v>90</v>
      </c>
      <c r="AW131" s="12" t="s">
        <v>30</v>
      </c>
      <c r="AX131" s="12" t="s">
        <v>73</v>
      </c>
      <c r="AY131" s="251" t="s">
        <v>136</v>
      </c>
    </row>
    <row r="132" s="12" customFormat="1">
      <c r="A132" s="12"/>
      <c r="B132" s="241"/>
      <c r="C132" s="242"/>
      <c r="D132" s="230" t="s">
        <v>167</v>
      </c>
      <c r="E132" s="243" t="s">
        <v>234</v>
      </c>
      <c r="F132" s="244" t="s">
        <v>292</v>
      </c>
      <c r="G132" s="242"/>
      <c r="H132" s="245">
        <v>3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51" t="s">
        <v>167</v>
      </c>
      <c r="AU132" s="251" t="s">
        <v>81</v>
      </c>
      <c r="AV132" s="12" t="s">
        <v>90</v>
      </c>
      <c r="AW132" s="12" t="s">
        <v>30</v>
      </c>
      <c r="AX132" s="12" t="s">
        <v>73</v>
      </c>
      <c r="AY132" s="251" t="s">
        <v>136</v>
      </c>
    </row>
    <row r="133" s="12" customFormat="1">
      <c r="A133" s="12"/>
      <c r="B133" s="241"/>
      <c r="C133" s="242"/>
      <c r="D133" s="230" t="s">
        <v>167</v>
      </c>
      <c r="E133" s="243" t="s">
        <v>235</v>
      </c>
      <c r="F133" s="244" t="s">
        <v>293</v>
      </c>
      <c r="G133" s="242"/>
      <c r="H133" s="245">
        <v>11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1" t="s">
        <v>167</v>
      </c>
      <c r="AU133" s="251" t="s">
        <v>81</v>
      </c>
      <c r="AV133" s="12" t="s">
        <v>90</v>
      </c>
      <c r="AW133" s="12" t="s">
        <v>30</v>
      </c>
      <c r="AX133" s="12" t="s">
        <v>73</v>
      </c>
      <c r="AY133" s="251" t="s">
        <v>136</v>
      </c>
    </row>
    <row r="134" s="12" customFormat="1">
      <c r="A134" s="12"/>
      <c r="B134" s="241"/>
      <c r="C134" s="242"/>
      <c r="D134" s="230" t="s">
        <v>167</v>
      </c>
      <c r="E134" s="243" t="s">
        <v>237</v>
      </c>
      <c r="F134" s="244" t="s">
        <v>294</v>
      </c>
      <c r="G134" s="242"/>
      <c r="H134" s="245">
        <v>8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51" t="s">
        <v>167</v>
      </c>
      <c r="AU134" s="251" t="s">
        <v>81</v>
      </c>
      <c r="AV134" s="12" t="s">
        <v>90</v>
      </c>
      <c r="AW134" s="12" t="s">
        <v>30</v>
      </c>
      <c r="AX134" s="12" t="s">
        <v>73</v>
      </c>
      <c r="AY134" s="251" t="s">
        <v>136</v>
      </c>
    </row>
    <row r="135" s="12" customFormat="1">
      <c r="A135" s="12"/>
      <c r="B135" s="241"/>
      <c r="C135" s="242"/>
      <c r="D135" s="230" t="s">
        <v>167</v>
      </c>
      <c r="E135" s="243" t="s">
        <v>295</v>
      </c>
      <c r="F135" s="244" t="s">
        <v>296</v>
      </c>
      <c r="G135" s="242"/>
      <c r="H135" s="245">
        <v>75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51" t="s">
        <v>167</v>
      </c>
      <c r="AU135" s="251" t="s">
        <v>81</v>
      </c>
      <c r="AV135" s="12" t="s">
        <v>90</v>
      </c>
      <c r="AW135" s="12" t="s">
        <v>30</v>
      </c>
      <c r="AX135" s="12" t="s">
        <v>81</v>
      </c>
      <c r="AY135" s="251" t="s">
        <v>136</v>
      </c>
    </row>
    <row r="136" s="2" customFormat="1" ht="44.25" customHeight="1">
      <c r="A136" s="36"/>
      <c r="B136" s="37"/>
      <c r="C136" s="217" t="s">
        <v>90</v>
      </c>
      <c r="D136" s="217" t="s">
        <v>137</v>
      </c>
      <c r="E136" s="218" t="s">
        <v>297</v>
      </c>
      <c r="F136" s="219" t="s">
        <v>298</v>
      </c>
      <c r="G136" s="220" t="s">
        <v>299</v>
      </c>
      <c r="H136" s="221">
        <v>75</v>
      </c>
      <c r="I136" s="222"/>
      <c r="J136" s="223">
        <f>ROUND(I136*H136,2)</f>
        <v>0</v>
      </c>
      <c r="K136" s="219" t="s">
        <v>158</v>
      </c>
      <c r="L136" s="42"/>
      <c r="M136" s="224" t="s">
        <v>1</v>
      </c>
      <c r="N136" s="225" t="s">
        <v>38</v>
      </c>
      <c r="O136" s="89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8" t="s">
        <v>135</v>
      </c>
      <c r="AT136" s="228" t="s">
        <v>137</v>
      </c>
      <c r="AU136" s="228" t="s">
        <v>81</v>
      </c>
      <c r="AY136" s="15" t="s">
        <v>136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5" t="s">
        <v>81</v>
      </c>
      <c r="BK136" s="229">
        <f>ROUND(I136*H136,2)</f>
        <v>0</v>
      </c>
      <c r="BL136" s="15" t="s">
        <v>135</v>
      </c>
      <c r="BM136" s="228" t="s">
        <v>300</v>
      </c>
    </row>
    <row r="137" s="2" customFormat="1">
      <c r="A137" s="36"/>
      <c r="B137" s="37"/>
      <c r="C137" s="38"/>
      <c r="D137" s="239" t="s">
        <v>160</v>
      </c>
      <c r="E137" s="38"/>
      <c r="F137" s="240" t="s">
        <v>301</v>
      </c>
      <c r="G137" s="38"/>
      <c r="H137" s="38"/>
      <c r="I137" s="232"/>
      <c r="J137" s="38"/>
      <c r="K137" s="38"/>
      <c r="L137" s="42"/>
      <c r="M137" s="233"/>
      <c r="N137" s="234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160</v>
      </c>
      <c r="AU137" s="15" t="s">
        <v>81</v>
      </c>
    </row>
    <row r="138" s="12" customFormat="1">
      <c r="A138" s="12"/>
      <c r="B138" s="241"/>
      <c r="C138" s="242"/>
      <c r="D138" s="230" t="s">
        <v>167</v>
      </c>
      <c r="E138" s="243" t="s">
        <v>168</v>
      </c>
      <c r="F138" s="244" t="s">
        <v>302</v>
      </c>
      <c r="G138" s="242"/>
      <c r="H138" s="245">
        <v>75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51" t="s">
        <v>167</v>
      </c>
      <c r="AU138" s="251" t="s">
        <v>81</v>
      </c>
      <c r="AV138" s="12" t="s">
        <v>90</v>
      </c>
      <c r="AW138" s="12" t="s">
        <v>30</v>
      </c>
      <c r="AX138" s="12" t="s">
        <v>81</v>
      </c>
      <c r="AY138" s="251" t="s">
        <v>136</v>
      </c>
    </row>
    <row r="139" s="2" customFormat="1" ht="37.8" customHeight="1">
      <c r="A139" s="36"/>
      <c r="B139" s="37"/>
      <c r="C139" s="217" t="s">
        <v>170</v>
      </c>
      <c r="D139" s="217" t="s">
        <v>137</v>
      </c>
      <c r="E139" s="218" t="s">
        <v>303</v>
      </c>
      <c r="F139" s="219" t="s">
        <v>304</v>
      </c>
      <c r="G139" s="220" t="s">
        <v>299</v>
      </c>
      <c r="H139" s="221">
        <v>75</v>
      </c>
      <c r="I139" s="222"/>
      <c r="J139" s="223">
        <f>ROUND(I139*H139,2)</f>
        <v>0</v>
      </c>
      <c r="K139" s="219" t="s">
        <v>158</v>
      </c>
      <c r="L139" s="42"/>
      <c r="M139" s="224" t="s">
        <v>1</v>
      </c>
      <c r="N139" s="225" t="s">
        <v>38</v>
      </c>
      <c r="O139" s="89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8" t="s">
        <v>135</v>
      </c>
      <c r="AT139" s="228" t="s">
        <v>137</v>
      </c>
      <c r="AU139" s="228" t="s">
        <v>81</v>
      </c>
      <c r="AY139" s="15" t="s">
        <v>136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5" t="s">
        <v>81</v>
      </c>
      <c r="BK139" s="229">
        <f>ROUND(I139*H139,2)</f>
        <v>0</v>
      </c>
      <c r="BL139" s="15" t="s">
        <v>135</v>
      </c>
      <c r="BM139" s="228" t="s">
        <v>305</v>
      </c>
    </row>
    <row r="140" s="2" customFormat="1">
      <c r="A140" s="36"/>
      <c r="B140" s="37"/>
      <c r="C140" s="38"/>
      <c r="D140" s="239" t="s">
        <v>160</v>
      </c>
      <c r="E140" s="38"/>
      <c r="F140" s="240" t="s">
        <v>306</v>
      </c>
      <c r="G140" s="38"/>
      <c r="H140" s="38"/>
      <c r="I140" s="232"/>
      <c r="J140" s="38"/>
      <c r="K140" s="38"/>
      <c r="L140" s="42"/>
      <c r="M140" s="233"/>
      <c r="N140" s="234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160</v>
      </c>
      <c r="AU140" s="15" t="s">
        <v>81</v>
      </c>
    </row>
    <row r="141" s="12" customFormat="1">
      <c r="A141" s="12"/>
      <c r="B141" s="241"/>
      <c r="C141" s="242"/>
      <c r="D141" s="230" t="s">
        <v>167</v>
      </c>
      <c r="E141" s="243" t="s">
        <v>175</v>
      </c>
      <c r="F141" s="244" t="s">
        <v>307</v>
      </c>
      <c r="G141" s="242"/>
      <c r="H141" s="245">
        <v>75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51" t="s">
        <v>167</v>
      </c>
      <c r="AU141" s="251" t="s">
        <v>81</v>
      </c>
      <c r="AV141" s="12" t="s">
        <v>90</v>
      </c>
      <c r="AW141" s="12" t="s">
        <v>30</v>
      </c>
      <c r="AX141" s="12" t="s">
        <v>81</v>
      </c>
      <c r="AY141" s="251" t="s">
        <v>136</v>
      </c>
    </row>
    <row r="142" s="2" customFormat="1" ht="24.15" customHeight="1">
      <c r="A142" s="36"/>
      <c r="B142" s="37"/>
      <c r="C142" s="217" t="s">
        <v>135</v>
      </c>
      <c r="D142" s="217" t="s">
        <v>137</v>
      </c>
      <c r="E142" s="218" t="s">
        <v>308</v>
      </c>
      <c r="F142" s="219" t="s">
        <v>309</v>
      </c>
      <c r="G142" s="220" t="s">
        <v>299</v>
      </c>
      <c r="H142" s="221">
        <v>75</v>
      </c>
      <c r="I142" s="222"/>
      <c r="J142" s="223">
        <f>ROUND(I142*H142,2)</f>
        <v>0</v>
      </c>
      <c r="K142" s="219" t="s">
        <v>158</v>
      </c>
      <c r="L142" s="42"/>
      <c r="M142" s="224" t="s">
        <v>1</v>
      </c>
      <c r="N142" s="225" t="s">
        <v>38</v>
      </c>
      <c r="O142" s="89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8" t="s">
        <v>135</v>
      </c>
      <c r="AT142" s="228" t="s">
        <v>137</v>
      </c>
      <c r="AU142" s="228" t="s">
        <v>81</v>
      </c>
      <c r="AY142" s="15" t="s">
        <v>136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5" t="s">
        <v>81</v>
      </c>
      <c r="BK142" s="229">
        <f>ROUND(I142*H142,2)</f>
        <v>0</v>
      </c>
      <c r="BL142" s="15" t="s">
        <v>135</v>
      </c>
      <c r="BM142" s="228" t="s">
        <v>310</v>
      </c>
    </row>
    <row r="143" s="2" customFormat="1">
      <c r="A143" s="36"/>
      <c r="B143" s="37"/>
      <c r="C143" s="38"/>
      <c r="D143" s="239" t="s">
        <v>160</v>
      </c>
      <c r="E143" s="38"/>
      <c r="F143" s="240" t="s">
        <v>311</v>
      </c>
      <c r="G143" s="38"/>
      <c r="H143" s="38"/>
      <c r="I143" s="232"/>
      <c r="J143" s="38"/>
      <c r="K143" s="38"/>
      <c r="L143" s="42"/>
      <c r="M143" s="233"/>
      <c r="N143" s="234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160</v>
      </c>
      <c r="AU143" s="15" t="s">
        <v>81</v>
      </c>
    </row>
    <row r="144" s="12" customFormat="1">
      <c r="A144" s="12"/>
      <c r="B144" s="241"/>
      <c r="C144" s="242"/>
      <c r="D144" s="230" t="s">
        <v>167</v>
      </c>
      <c r="E144" s="243" t="s">
        <v>181</v>
      </c>
      <c r="F144" s="244" t="s">
        <v>302</v>
      </c>
      <c r="G144" s="242"/>
      <c r="H144" s="245">
        <v>75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51" t="s">
        <v>167</v>
      </c>
      <c r="AU144" s="251" t="s">
        <v>81</v>
      </c>
      <c r="AV144" s="12" t="s">
        <v>90</v>
      </c>
      <c r="AW144" s="12" t="s">
        <v>30</v>
      </c>
      <c r="AX144" s="12" t="s">
        <v>81</v>
      </c>
      <c r="AY144" s="251" t="s">
        <v>136</v>
      </c>
    </row>
    <row r="145" s="2" customFormat="1" ht="24.15" customHeight="1">
      <c r="A145" s="36"/>
      <c r="B145" s="37"/>
      <c r="C145" s="217" t="s">
        <v>205</v>
      </c>
      <c r="D145" s="217" t="s">
        <v>137</v>
      </c>
      <c r="E145" s="218" t="s">
        <v>312</v>
      </c>
      <c r="F145" s="219" t="s">
        <v>313</v>
      </c>
      <c r="G145" s="220" t="s">
        <v>193</v>
      </c>
      <c r="H145" s="221">
        <v>450</v>
      </c>
      <c r="I145" s="222"/>
      <c r="J145" s="223">
        <f>ROUND(I145*H145,2)</f>
        <v>0</v>
      </c>
      <c r="K145" s="219" t="s">
        <v>141</v>
      </c>
      <c r="L145" s="42"/>
      <c r="M145" s="224" t="s">
        <v>1</v>
      </c>
      <c r="N145" s="225" t="s">
        <v>38</v>
      </c>
      <c r="O145" s="89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8" t="s">
        <v>135</v>
      </c>
      <c r="AT145" s="228" t="s">
        <v>137</v>
      </c>
      <c r="AU145" s="228" t="s">
        <v>81</v>
      </c>
      <c r="AY145" s="15" t="s">
        <v>136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5" t="s">
        <v>81</v>
      </c>
      <c r="BK145" s="229">
        <f>ROUND(I145*H145,2)</f>
        <v>0</v>
      </c>
      <c r="BL145" s="15" t="s">
        <v>135</v>
      </c>
      <c r="BM145" s="228" t="s">
        <v>314</v>
      </c>
    </row>
    <row r="146" s="2" customFormat="1">
      <c r="A146" s="36"/>
      <c r="B146" s="37"/>
      <c r="C146" s="38"/>
      <c r="D146" s="230" t="s">
        <v>143</v>
      </c>
      <c r="E146" s="38"/>
      <c r="F146" s="231" t="s">
        <v>315</v>
      </c>
      <c r="G146" s="38"/>
      <c r="H146" s="38"/>
      <c r="I146" s="232"/>
      <c r="J146" s="38"/>
      <c r="K146" s="38"/>
      <c r="L146" s="42"/>
      <c r="M146" s="233"/>
      <c r="N146" s="234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143</v>
      </c>
      <c r="AU146" s="15" t="s">
        <v>81</v>
      </c>
    </row>
    <row r="147" s="12" customFormat="1">
      <c r="A147" s="12"/>
      <c r="B147" s="241"/>
      <c r="C147" s="242"/>
      <c r="D147" s="230" t="s">
        <v>167</v>
      </c>
      <c r="E147" s="243" t="s">
        <v>210</v>
      </c>
      <c r="F147" s="244" t="s">
        <v>316</v>
      </c>
      <c r="G147" s="242"/>
      <c r="H147" s="245">
        <v>450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51" t="s">
        <v>167</v>
      </c>
      <c r="AU147" s="251" t="s">
        <v>81</v>
      </c>
      <c r="AV147" s="12" t="s">
        <v>90</v>
      </c>
      <c r="AW147" s="12" t="s">
        <v>30</v>
      </c>
      <c r="AX147" s="12" t="s">
        <v>81</v>
      </c>
      <c r="AY147" s="251" t="s">
        <v>136</v>
      </c>
    </row>
    <row r="148" s="2" customFormat="1" ht="16.5" customHeight="1">
      <c r="A148" s="36"/>
      <c r="B148" s="37"/>
      <c r="C148" s="255" t="s">
        <v>212</v>
      </c>
      <c r="D148" s="255" t="s">
        <v>140</v>
      </c>
      <c r="E148" s="256" t="s">
        <v>317</v>
      </c>
      <c r="F148" s="257" t="s">
        <v>318</v>
      </c>
      <c r="G148" s="258" t="s">
        <v>193</v>
      </c>
      <c r="H148" s="259">
        <v>450</v>
      </c>
      <c r="I148" s="260"/>
      <c r="J148" s="261">
        <f>ROUND(I148*H148,2)</f>
        <v>0</v>
      </c>
      <c r="K148" s="257" t="s">
        <v>141</v>
      </c>
      <c r="L148" s="262"/>
      <c r="M148" s="263" t="s">
        <v>1</v>
      </c>
      <c r="N148" s="264" t="s">
        <v>38</v>
      </c>
      <c r="O148" s="89"/>
      <c r="P148" s="226">
        <f>O148*H148</f>
        <v>0</v>
      </c>
      <c r="Q148" s="226">
        <v>1.0000000000000001E-05</v>
      </c>
      <c r="R148" s="226">
        <f>Q148*H148</f>
        <v>0.0045000000000000005</v>
      </c>
      <c r="S148" s="226">
        <v>0</v>
      </c>
      <c r="T148" s="22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8" t="s">
        <v>194</v>
      </c>
      <c r="AT148" s="228" t="s">
        <v>140</v>
      </c>
      <c r="AU148" s="228" t="s">
        <v>81</v>
      </c>
      <c r="AY148" s="15" t="s">
        <v>136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5" t="s">
        <v>81</v>
      </c>
      <c r="BK148" s="229">
        <f>ROUND(I148*H148,2)</f>
        <v>0</v>
      </c>
      <c r="BL148" s="15" t="s">
        <v>135</v>
      </c>
      <c r="BM148" s="228" t="s">
        <v>319</v>
      </c>
    </row>
    <row r="149" s="12" customFormat="1">
      <c r="A149" s="12"/>
      <c r="B149" s="241"/>
      <c r="C149" s="242"/>
      <c r="D149" s="230" t="s">
        <v>167</v>
      </c>
      <c r="E149" s="243" t="s">
        <v>320</v>
      </c>
      <c r="F149" s="244" t="s">
        <v>321</v>
      </c>
      <c r="G149" s="242"/>
      <c r="H149" s="245">
        <v>450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51" t="s">
        <v>167</v>
      </c>
      <c r="AU149" s="251" t="s">
        <v>81</v>
      </c>
      <c r="AV149" s="12" t="s">
        <v>90</v>
      </c>
      <c r="AW149" s="12" t="s">
        <v>30</v>
      </c>
      <c r="AX149" s="12" t="s">
        <v>81</v>
      </c>
      <c r="AY149" s="251" t="s">
        <v>136</v>
      </c>
    </row>
    <row r="150" s="2" customFormat="1" ht="24.15" customHeight="1">
      <c r="A150" s="36"/>
      <c r="B150" s="37"/>
      <c r="C150" s="217" t="s">
        <v>217</v>
      </c>
      <c r="D150" s="217" t="s">
        <v>137</v>
      </c>
      <c r="E150" s="218" t="s">
        <v>322</v>
      </c>
      <c r="F150" s="219" t="s">
        <v>323</v>
      </c>
      <c r="G150" s="220" t="s">
        <v>193</v>
      </c>
      <c r="H150" s="221">
        <v>75</v>
      </c>
      <c r="I150" s="222"/>
      <c r="J150" s="223">
        <f>ROUND(I150*H150,2)</f>
        <v>0</v>
      </c>
      <c r="K150" s="219" t="s">
        <v>141</v>
      </c>
      <c r="L150" s="42"/>
      <c r="M150" s="224" t="s">
        <v>1</v>
      </c>
      <c r="N150" s="225" t="s">
        <v>38</v>
      </c>
      <c r="O150" s="89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8" t="s">
        <v>135</v>
      </c>
      <c r="AT150" s="228" t="s">
        <v>137</v>
      </c>
      <c r="AU150" s="228" t="s">
        <v>81</v>
      </c>
      <c r="AY150" s="15" t="s">
        <v>136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5" t="s">
        <v>81</v>
      </c>
      <c r="BK150" s="229">
        <f>ROUND(I150*H150,2)</f>
        <v>0</v>
      </c>
      <c r="BL150" s="15" t="s">
        <v>135</v>
      </c>
      <c r="BM150" s="228" t="s">
        <v>324</v>
      </c>
    </row>
    <row r="151" s="12" customFormat="1">
      <c r="A151" s="12"/>
      <c r="B151" s="241"/>
      <c r="C151" s="242"/>
      <c r="D151" s="230" t="s">
        <v>167</v>
      </c>
      <c r="E151" s="243" t="s">
        <v>225</v>
      </c>
      <c r="F151" s="244" t="s">
        <v>307</v>
      </c>
      <c r="G151" s="242"/>
      <c r="H151" s="245">
        <v>75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51" t="s">
        <v>167</v>
      </c>
      <c r="AU151" s="251" t="s">
        <v>81</v>
      </c>
      <c r="AV151" s="12" t="s">
        <v>90</v>
      </c>
      <c r="AW151" s="12" t="s">
        <v>30</v>
      </c>
      <c r="AX151" s="12" t="s">
        <v>81</v>
      </c>
      <c r="AY151" s="251" t="s">
        <v>136</v>
      </c>
    </row>
    <row r="152" s="2" customFormat="1" ht="16.5" customHeight="1">
      <c r="A152" s="36"/>
      <c r="B152" s="37"/>
      <c r="C152" s="255" t="s">
        <v>194</v>
      </c>
      <c r="D152" s="255" t="s">
        <v>140</v>
      </c>
      <c r="E152" s="256" t="s">
        <v>325</v>
      </c>
      <c r="F152" s="257" t="s">
        <v>326</v>
      </c>
      <c r="G152" s="258" t="s">
        <v>327</v>
      </c>
      <c r="H152" s="259">
        <v>18.75</v>
      </c>
      <c r="I152" s="260"/>
      <c r="J152" s="261">
        <f>ROUND(I152*H152,2)</f>
        <v>0</v>
      </c>
      <c r="K152" s="257" t="s">
        <v>141</v>
      </c>
      <c r="L152" s="262"/>
      <c r="M152" s="263" t="s">
        <v>1</v>
      </c>
      <c r="N152" s="264" t="s">
        <v>38</v>
      </c>
      <c r="O152" s="89"/>
      <c r="P152" s="226">
        <f>O152*H152</f>
        <v>0</v>
      </c>
      <c r="Q152" s="226">
        <v>0.001</v>
      </c>
      <c r="R152" s="226">
        <f>Q152*H152</f>
        <v>0.018749999999999999</v>
      </c>
      <c r="S152" s="226">
        <v>0</v>
      </c>
      <c r="T152" s="22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8" t="s">
        <v>194</v>
      </c>
      <c r="AT152" s="228" t="s">
        <v>140</v>
      </c>
      <c r="AU152" s="228" t="s">
        <v>81</v>
      </c>
      <c r="AY152" s="15" t="s">
        <v>136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5" t="s">
        <v>81</v>
      </c>
      <c r="BK152" s="229">
        <f>ROUND(I152*H152,2)</f>
        <v>0</v>
      </c>
      <c r="BL152" s="15" t="s">
        <v>135</v>
      </c>
      <c r="BM152" s="228" t="s">
        <v>328</v>
      </c>
    </row>
    <row r="153" s="2" customFormat="1">
      <c r="A153" s="36"/>
      <c r="B153" s="37"/>
      <c r="C153" s="38"/>
      <c r="D153" s="230" t="s">
        <v>143</v>
      </c>
      <c r="E153" s="38"/>
      <c r="F153" s="231" t="s">
        <v>329</v>
      </c>
      <c r="G153" s="38"/>
      <c r="H153" s="38"/>
      <c r="I153" s="232"/>
      <c r="J153" s="38"/>
      <c r="K153" s="38"/>
      <c r="L153" s="42"/>
      <c r="M153" s="233"/>
      <c r="N153" s="234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143</v>
      </c>
      <c r="AU153" s="15" t="s">
        <v>81</v>
      </c>
    </row>
    <row r="154" s="12" customFormat="1">
      <c r="A154" s="12"/>
      <c r="B154" s="241"/>
      <c r="C154" s="242"/>
      <c r="D154" s="230" t="s">
        <v>167</v>
      </c>
      <c r="E154" s="243" t="s">
        <v>330</v>
      </c>
      <c r="F154" s="244" t="s">
        <v>331</v>
      </c>
      <c r="G154" s="242"/>
      <c r="H154" s="245">
        <v>18.75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51" t="s">
        <v>167</v>
      </c>
      <c r="AU154" s="251" t="s">
        <v>81</v>
      </c>
      <c r="AV154" s="12" t="s">
        <v>90</v>
      </c>
      <c r="AW154" s="12" t="s">
        <v>30</v>
      </c>
      <c r="AX154" s="12" t="s">
        <v>81</v>
      </c>
      <c r="AY154" s="251" t="s">
        <v>136</v>
      </c>
    </row>
    <row r="155" s="2" customFormat="1" ht="24.15" customHeight="1">
      <c r="A155" s="36"/>
      <c r="B155" s="37"/>
      <c r="C155" s="217" t="s">
        <v>332</v>
      </c>
      <c r="D155" s="217" t="s">
        <v>137</v>
      </c>
      <c r="E155" s="218" t="s">
        <v>333</v>
      </c>
      <c r="F155" s="219" t="s">
        <v>334</v>
      </c>
      <c r="G155" s="220" t="s">
        <v>299</v>
      </c>
      <c r="H155" s="221">
        <v>75</v>
      </c>
      <c r="I155" s="222"/>
      <c r="J155" s="223">
        <f>ROUND(I155*H155,2)</f>
        <v>0</v>
      </c>
      <c r="K155" s="219" t="s">
        <v>158</v>
      </c>
      <c r="L155" s="42"/>
      <c r="M155" s="224" t="s">
        <v>1</v>
      </c>
      <c r="N155" s="225" t="s">
        <v>38</v>
      </c>
      <c r="O155" s="89"/>
      <c r="P155" s="226">
        <f>O155*H155</f>
        <v>0</v>
      </c>
      <c r="Q155" s="226">
        <v>6.0000000000000002E-05</v>
      </c>
      <c r="R155" s="226">
        <f>Q155*H155</f>
        <v>0.0045000000000000005</v>
      </c>
      <c r="S155" s="226">
        <v>0</v>
      </c>
      <c r="T155" s="22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8" t="s">
        <v>135</v>
      </c>
      <c r="AT155" s="228" t="s">
        <v>137</v>
      </c>
      <c r="AU155" s="228" t="s">
        <v>81</v>
      </c>
      <c r="AY155" s="15" t="s">
        <v>136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5" t="s">
        <v>81</v>
      </c>
      <c r="BK155" s="229">
        <f>ROUND(I155*H155,2)</f>
        <v>0</v>
      </c>
      <c r="BL155" s="15" t="s">
        <v>135</v>
      </c>
      <c r="BM155" s="228" t="s">
        <v>335</v>
      </c>
    </row>
    <row r="156" s="2" customFormat="1">
      <c r="A156" s="36"/>
      <c r="B156" s="37"/>
      <c r="C156" s="38"/>
      <c r="D156" s="239" t="s">
        <v>160</v>
      </c>
      <c r="E156" s="38"/>
      <c r="F156" s="240" t="s">
        <v>336</v>
      </c>
      <c r="G156" s="38"/>
      <c r="H156" s="38"/>
      <c r="I156" s="232"/>
      <c r="J156" s="38"/>
      <c r="K156" s="38"/>
      <c r="L156" s="42"/>
      <c r="M156" s="233"/>
      <c r="N156" s="234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160</v>
      </c>
      <c r="AU156" s="15" t="s">
        <v>81</v>
      </c>
    </row>
    <row r="157" s="2" customFormat="1">
      <c r="A157" s="36"/>
      <c r="B157" s="37"/>
      <c r="C157" s="38"/>
      <c r="D157" s="230" t="s">
        <v>143</v>
      </c>
      <c r="E157" s="38"/>
      <c r="F157" s="231" t="s">
        <v>337</v>
      </c>
      <c r="G157" s="38"/>
      <c r="H157" s="38"/>
      <c r="I157" s="232"/>
      <c r="J157" s="38"/>
      <c r="K157" s="38"/>
      <c r="L157" s="42"/>
      <c r="M157" s="233"/>
      <c r="N157" s="234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143</v>
      </c>
      <c r="AU157" s="15" t="s">
        <v>81</v>
      </c>
    </row>
    <row r="158" s="12" customFormat="1">
      <c r="A158" s="12"/>
      <c r="B158" s="241"/>
      <c r="C158" s="242"/>
      <c r="D158" s="230" t="s">
        <v>167</v>
      </c>
      <c r="E158" s="243" t="s">
        <v>338</v>
      </c>
      <c r="F158" s="244" t="s">
        <v>302</v>
      </c>
      <c r="G158" s="242"/>
      <c r="H158" s="245">
        <v>75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51" t="s">
        <v>167</v>
      </c>
      <c r="AU158" s="251" t="s">
        <v>81</v>
      </c>
      <c r="AV158" s="12" t="s">
        <v>90</v>
      </c>
      <c r="AW158" s="12" t="s">
        <v>30</v>
      </c>
      <c r="AX158" s="12" t="s">
        <v>81</v>
      </c>
      <c r="AY158" s="251" t="s">
        <v>136</v>
      </c>
    </row>
    <row r="159" s="2" customFormat="1" ht="24.15" customHeight="1">
      <c r="A159" s="36"/>
      <c r="B159" s="37"/>
      <c r="C159" s="255" t="s">
        <v>233</v>
      </c>
      <c r="D159" s="255" t="s">
        <v>140</v>
      </c>
      <c r="E159" s="256" t="s">
        <v>339</v>
      </c>
      <c r="F159" s="257" t="s">
        <v>340</v>
      </c>
      <c r="G159" s="258" t="s">
        <v>193</v>
      </c>
      <c r="H159" s="259">
        <v>225</v>
      </c>
      <c r="I159" s="260"/>
      <c r="J159" s="261">
        <f>ROUND(I159*H159,2)</f>
        <v>0</v>
      </c>
      <c r="K159" s="257" t="s">
        <v>141</v>
      </c>
      <c r="L159" s="262"/>
      <c r="M159" s="263" t="s">
        <v>1</v>
      </c>
      <c r="N159" s="264" t="s">
        <v>38</v>
      </c>
      <c r="O159" s="89"/>
      <c r="P159" s="226">
        <f>O159*H159</f>
        <v>0</v>
      </c>
      <c r="Q159" s="226">
        <v>0.0082000000000000007</v>
      </c>
      <c r="R159" s="226">
        <f>Q159*H159</f>
        <v>1.8450000000000002</v>
      </c>
      <c r="S159" s="226">
        <v>0</v>
      </c>
      <c r="T159" s="22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8" t="s">
        <v>194</v>
      </c>
      <c r="AT159" s="228" t="s">
        <v>140</v>
      </c>
      <c r="AU159" s="228" t="s">
        <v>81</v>
      </c>
      <c r="AY159" s="15" t="s">
        <v>136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5" t="s">
        <v>81</v>
      </c>
      <c r="BK159" s="229">
        <f>ROUND(I159*H159,2)</f>
        <v>0</v>
      </c>
      <c r="BL159" s="15" t="s">
        <v>135</v>
      </c>
      <c r="BM159" s="228" t="s">
        <v>341</v>
      </c>
    </row>
    <row r="160" s="2" customFormat="1">
      <c r="A160" s="36"/>
      <c r="B160" s="37"/>
      <c r="C160" s="38"/>
      <c r="D160" s="230" t="s">
        <v>143</v>
      </c>
      <c r="E160" s="38"/>
      <c r="F160" s="231" t="s">
        <v>342</v>
      </c>
      <c r="G160" s="38"/>
      <c r="H160" s="38"/>
      <c r="I160" s="232"/>
      <c r="J160" s="38"/>
      <c r="K160" s="38"/>
      <c r="L160" s="42"/>
      <c r="M160" s="233"/>
      <c r="N160" s="234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143</v>
      </c>
      <c r="AU160" s="15" t="s">
        <v>81</v>
      </c>
    </row>
    <row r="161" s="12" customFormat="1">
      <c r="A161" s="12"/>
      <c r="B161" s="241"/>
      <c r="C161" s="242"/>
      <c r="D161" s="230" t="s">
        <v>167</v>
      </c>
      <c r="E161" s="243" t="s">
        <v>343</v>
      </c>
      <c r="F161" s="244" t="s">
        <v>344</v>
      </c>
      <c r="G161" s="242"/>
      <c r="H161" s="245">
        <v>225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51" t="s">
        <v>167</v>
      </c>
      <c r="AU161" s="251" t="s">
        <v>81</v>
      </c>
      <c r="AV161" s="12" t="s">
        <v>90</v>
      </c>
      <c r="AW161" s="12" t="s">
        <v>30</v>
      </c>
      <c r="AX161" s="12" t="s">
        <v>81</v>
      </c>
      <c r="AY161" s="251" t="s">
        <v>136</v>
      </c>
    </row>
    <row r="162" s="2" customFormat="1" ht="16.5" customHeight="1">
      <c r="A162" s="36"/>
      <c r="B162" s="37"/>
      <c r="C162" s="255" t="s">
        <v>236</v>
      </c>
      <c r="D162" s="255" t="s">
        <v>140</v>
      </c>
      <c r="E162" s="256" t="s">
        <v>345</v>
      </c>
      <c r="F162" s="257" t="s">
        <v>346</v>
      </c>
      <c r="G162" s="258" t="s">
        <v>193</v>
      </c>
      <c r="H162" s="259">
        <v>225</v>
      </c>
      <c r="I162" s="260"/>
      <c r="J162" s="261">
        <f>ROUND(I162*H162,2)</f>
        <v>0</v>
      </c>
      <c r="K162" s="257" t="s">
        <v>141</v>
      </c>
      <c r="L162" s="262"/>
      <c r="M162" s="263" t="s">
        <v>1</v>
      </c>
      <c r="N162" s="264" t="s">
        <v>38</v>
      </c>
      <c r="O162" s="89"/>
      <c r="P162" s="226">
        <f>O162*H162</f>
        <v>0</v>
      </c>
      <c r="Q162" s="226">
        <v>0.00029999999999999997</v>
      </c>
      <c r="R162" s="226">
        <f>Q162*H162</f>
        <v>0.067499999999999991</v>
      </c>
      <c r="S162" s="226">
        <v>0</v>
      </c>
      <c r="T162" s="22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8" t="s">
        <v>194</v>
      </c>
      <c r="AT162" s="228" t="s">
        <v>140</v>
      </c>
      <c r="AU162" s="228" t="s">
        <v>81</v>
      </c>
      <c r="AY162" s="15" t="s">
        <v>136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5" t="s">
        <v>81</v>
      </c>
      <c r="BK162" s="229">
        <f>ROUND(I162*H162,2)</f>
        <v>0</v>
      </c>
      <c r="BL162" s="15" t="s">
        <v>135</v>
      </c>
      <c r="BM162" s="228" t="s">
        <v>347</v>
      </c>
    </row>
    <row r="163" s="2" customFormat="1">
      <c r="A163" s="36"/>
      <c r="B163" s="37"/>
      <c r="C163" s="38"/>
      <c r="D163" s="230" t="s">
        <v>143</v>
      </c>
      <c r="E163" s="38"/>
      <c r="F163" s="231" t="s">
        <v>348</v>
      </c>
      <c r="G163" s="38"/>
      <c r="H163" s="38"/>
      <c r="I163" s="232"/>
      <c r="J163" s="38"/>
      <c r="K163" s="38"/>
      <c r="L163" s="42"/>
      <c r="M163" s="233"/>
      <c r="N163" s="234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143</v>
      </c>
      <c r="AU163" s="15" t="s">
        <v>81</v>
      </c>
    </row>
    <row r="164" s="12" customFormat="1">
      <c r="A164" s="12"/>
      <c r="B164" s="241"/>
      <c r="C164" s="242"/>
      <c r="D164" s="230" t="s">
        <v>167</v>
      </c>
      <c r="E164" s="243" t="s">
        <v>349</v>
      </c>
      <c r="F164" s="244" t="s">
        <v>350</v>
      </c>
      <c r="G164" s="242"/>
      <c r="H164" s="245">
        <v>225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51" t="s">
        <v>167</v>
      </c>
      <c r="AU164" s="251" t="s">
        <v>81</v>
      </c>
      <c r="AV164" s="12" t="s">
        <v>90</v>
      </c>
      <c r="AW164" s="12" t="s">
        <v>30</v>
      </c>
      <c r="AX164" s="12" t="s">
        <v>81</v>
      </c>
      <c r="AY164" s="251" t="s">
        <v>136</v>
      </c>
    </row>
    <row r="165" s="2" customFormat="1" ht="16.5" customHeight="1">
      <c r="A165" s="36"/>
      <c r="B165" s="37"/>
      <c r="C165" s="255" t="s">
        <v>8</v>
      </c>
      <c r="D165" s="255" t="s">
        <v>140</v>
      </c>
      <c r="E165" s="256" t="s">
        <v>351</v>
      </c>
      <c r="F165" s="257" t="s">
        <v>352</v>
      </c>
      <c r="G165" s="258" t="s">
        <v>140</v>
      </c>
      <c r="H165" s="259">
        <v>123.75</v>
      </c>
      <c r="I165" s="260"/>
      <c r="J165" s="261">
        <f>ROUND(I165*H165,2)</f>
        <v>0</v>
      </c>
      <c r="K165" s="257" t="s">
        <v>141</v>
      </c>
      <c r="L165" s="262"/>
      <c r="M165" s="263" t="s">
        <v>1</v>
      </c>
      <c r="N165" s="264" t="s">
        <v>38</v>
      </c>
      <c r="O165" s="89"/>
      <c r="P165" s="226">
        <f>O165*H165</f>
        <v>0</v>
      </c>
      <c r="Q165" s="226">
        <v>0.00010000000000000001</v>
      </c>
      <c r="R165" s="226">
        <f>Q165*H165</f>
        <v>0.012375000000000001</v>
      </c>
      <c r="S165" s="226">
        <v>0</v>
      </c>
      <c r="T165" s="22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8" t="s">
        <v>194</v>
      </c>
      <c r="AT165" s="228" t="s">
        <v>140</v>
      </c>
      <c r="AU165" s="228" t="s">
        <v>81</v>
      </c>
      <c r="AY165" s="15" t="s">
        <v>136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5" t="s">
        <v>81</v>
      </c>
      <c r="BK165" s="229">
        <f>ROUND(I165*H165,2)</f>
        <v>0</v>
      </c>
      <c r="BL165" s="15" t="s">
        <v>135</v>
      </c>
      <c r="BM165" s="228" t="s">
        <v>353</v>
      </c>
    </row>
    <row r="166" s="2" customFormat="1">
      <c r="A166" s="36"/>
      <c r="B166" s="37"/>
      <c r="C166" s="38"/>
      <c r="D166" s="230" t="s">
        <v>143</v>
      </c>
      <c r="E166" s="38"/>
      <c r="F166" s="231" t="s">
        <v>354</v>
      </c>
      <c r="G166" s="38"/>
      <c r="H166" s="38"/>
      <c r="I166" s="232"/>
      <c r="J166" s="38"/>
      <c r="K166" s="38"/>
      <c r="L166" s="42"/>
      <c r="M166" s="233"/>
      <c r="N166" s="234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143</v>
      </c>
      <c r="AU166" s="15" t="s">
        <v>81</v>
      </c>
    </row>
    <row r="167" s="12" customFormat="1">
      <c r="A167" s="12"/>
      <c r="B167" s="241"/>
      <c r="C167" s="242"/>
      <c r="D167" s="230" t="s">
        <v>167</v>
      </c>
      <c r="E167" s="243" t="s">
        <v>355</v>
      </c>
      <c r="F167" s="244" t="s">
        <v>356</v>
      </c>
      <c r="G167" s="242"/>
      <c r="H167" s="245">
        <v>123.75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51" t="s">
        <v>167</v>
      </c>
      <c r="AU167" s="251" t="s">
        <v>81</v>
      </c>
      <c r="AV167" s="12" t="s">
        <v>90</v>
      </c>
      <c r="AW167" s="12" t="s">
        <v>30</v>
      </c>
      <c r="AX167" s="12" t="s">
        <v>81</v>
      </c>
      <c r="AY167" s="251" t="s">
        <v>136</v>
      </c>
    </row>
    <row r="168" s="2" customFormat="1" ht="21.75" customHeight="1">
      <c r="A168" s="36"/>
      <c r="B168" s="37"/>
      <c r="C168" s="217" t="s">
        <v>357</v>
      </c>
      <c r="D168" s="217" t="s">
        <v>137</v>
      </c>
      <c r="E168" s="218" t="s">
        <v>358</v>
      </c>
      <c r="F168" s="219" t="s">
        <v>359</v>
      </c>
      <c r="G168" s="220" t="s">
        <v>299</v>
      </c>
      <c r="H168" s="221">
        <v>75</v>
      </c>
      <c r="I168" s="222"/>
      <c r="J168" s="223">
        <f>ROUND(I168*H168,2)</f>
        <v>0</v>
      </c>
      <c r="K168" s="219" t="s">
        <v>141</v>
      </c>
      <c r="L168" s="42"/>
      <c r="M168" s="224" t="s">
        <v>1</v>
      </c>
      <c r="N168" s="225" t="s">
        <v>38</v>
      </c>
      <c r="O168" s="89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8" t="s">
        <v>135</v>
      </c>
      <c r="AT168" s="228" t="s">
        <v>137</v>
      </c>
      <c r="AU168" s="228" t="s">
        <v>81</v>
      </c>
      <c r="AY168" s="15" t="s">
        <v>136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5" t="s">
        <v>81</v>
      </c>
      <c r="BK168" s="229">
        <f>ROUND(I168*H168,2)</f>
        <v>0</v>
      </c>
      <c r="BL168" s="15" t="s">
        <v>135</v>
      </c>
      <c r="BM168" s="228" t="s">
        <v>360</v>
      </c>
    </row>
    <row r="169" s="12" customFormat="1">
      <c r="A169" s="12"/>
      <c r="B169" s="241"/>
      <c r="C169" s="242"/>
      <c r="D169" s="230" t="s">
        <v>167</v>
      </c>
      <c r="E169" s="243" t="s">
        <v>361</v>
      </c>
      <c r="F169" s="244" t="s">
        <v>362</v>
      </c>
      <c r="G169" s="242"/>
      <c r="H169" s="245">
        <v>75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51" t="s">
        <v>167</v>
      </c>
      <c r="AU169" s="251" t="s">
        <v>81</v>
      </c>
      <c r="AV169" s="12" t="s">
        <v>90</v>
      </c>
      <c r="AW169" s="12" t="s">
        <v>30</v>
      </c>
      <c r="AX169" s="12" t="s">
        <v>81</v>
      </c>
      <c r="AY169" s="251" t="s">
        <v>136</v>
      </c>
    </row>
    <row r="170" s="2" customFormat="1" ht="16.5" customHeight="1">
      <c r="A170" s="36"/>
      <c r="B170" s="37"/>
      <c r="C170" s="255" t="s">
        <v>363</v>
      </c>
      <c r="D170" s="255" t="s">
        <v>140</v>
      </c>
      <c r="E170" s="256" t="s">
        <v>364</v>
      </c>
      <c r="F170" s="257" t="s">
        <v>365</v>
      </c>
      <c r="G170" s="258" t="s">
        <v>140</v>
      </c>
      <c r="H170" s="259">
        <v>37.5</v>
      </c>
      <c r="I170" s="260"/>
      <c r="J170" s="261">
        <f>ROUND(I170*H170,2)</f>
        <v>0</v>
      </c>
      <c r="K170" s="257" t="s">
        <v>141</v>
      </c>
      <c r="L170" s="262"/>
      <c r="M170" s="263" t="s">
        <v>1</v>
      </c>
      <c r="N170" s="264" t="s">
        <v>38</v>
      </c>
      <c r="O170" s="89"/>
      <c r="P170" s="226">
        <f>O170*H170</f>
        <v>0</v>
      </c>
      <c r="Q170" s="226">
        <v>0.001</v>
      </c>
      <c r="R170" s="226">
        <f>Q170*H170</f>
        <v>0.037499999999999999</v>
      </c>
      <c r="S170" s="226">
        <v>0</v>
      </c>
      <c r="T170" s="227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8" t="s">
        <v>194</v>
      </c>
      <c r="AT170" s="228" t="s">
        <v>140</v>
      </c>
      <c r="AU170" s="228" t="s">
        <v>81</v>
      </c>
      <c r="AY170" s="15" t="s">
        <v>136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5" t="s">
        <v>81</v>
      </c>
      <c r="BK170" s="229">
        <f>ROUND(I170*H170,2)</f>
        <v>0</v>
      </c>
      <c r="BL170" s="15" t="s">
        <v>135</v>
      </c>
      <c r="BM170" s="228" t="s">
        <v>366</v>
      </c>
    </row>
    <row r="171" s="2" customFormat="1">
      <c r="A171" s="36"/>
      <c r="B171" s="37"/>
      <c r="C171" s="38"/>
      <c r="D171" s="230" t="s">
        <v>143</v>
      </c>
      <c r="E171" s="38"/>
      <c r="F171" s="231" t="s">
        <v>367</v>
      </c>
      <c r="G171" s="38"/>
      <c r="H171" s="38"/>
      <c r="I171" s="232"/>
      <c r="J171" s="38"/>
      <c r="K171" s="38"/>
      <c r="L171" s="42"/>
      <c r="M171" s="233"/>
      <c r="N171" s="234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143</v>
      </c>
      <c r="AU171" s="15" t="s">
        <v>81</v>
      </c>
    </row>
    <row r="172" s="12" customFormat="1">
      <c r="A172" s="12"/>
      <c r="B172" s="241"/>
      <c r="C172" s="242"/>
      <c r="D172" s="230" t="s">
        <v>167</v>
      </c>
      <c r="E172" s="243" t="s">
        <v>368</v>
      </c>
      <c r="F172" s="244" t="s">
        <v>369</v>
      </c>
      <c r="G172" s="242"/>
      <c r="H172" s="245">
        <v>37.5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51" t="s">
        <v>167</v>
      </c>
      <c r="AU172" s="251" t="s">
        <v>81</v>
      </c>
      <c r="AV172" s="12" t="s">
        <v>90</v>
      </c>
      <c r="AW172" s="12" t="s">
        <v>30</v>
      </c>
      <c r="AX172" s="12" t="s">
        <v>81</v>
      </c>
      <c r="AY172" s="251" t="s">
        <v>136</v>
      </c>
    </row>
    <row r="173" s="2" customFormat="1" ht="33" customHeight="1">
      <c r="A173" s="36"/>
      <c r="B173" s="37"/>
      <c r="C173" s="217" t="s">
        <v>370</v>
      </c>
      <c r="D173" s="217" t="s">
        <v>137</v>
      </c>
      <c r="E173" s="218" t="s">
        <v>371</v>
      </c>
      <c r="F173" s="219" t="s">
        <v>372</v>
      </c>
      <c r="G173" s="220" t="s">
        <v>299</v>
      </c>
      <c r="H173" s="221">
        <v>75</v>
      </c>
      <c r="I173" s="222"/>
      <c r="J173" s="223">
        <f>ROUND(I173*H173,2)</f>
        <v>0</v>
      </c>
      <c r="K173" s="219" t="s">
        <v>158</v>
      </c>
      <c r="L173" s="42"/>
      <c r="M173" s="224" t="s">
        <v>1</v>
      </c>
      <c r="N173" s="225" t="s">
        <v>38</v>
      </c>
      <c r="O173" s="89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8" t="s">
        <v>135</v>
      </c>
      <c r="AT173" s="228" t="s">
        <v>137</v>
      </c>
      <c r="AU173" s="228" t="s">
        <v>81</v>
      </c>
      <c r="AY173" s="15" t="s">
        <v>136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5" t="s">
        <v>81</v>
      </c>
      <c r="BK173" s="229">
        <f>ROUND(I173*H173,2)</f>
        <v>0</v>
      </c>
      <c r="BL173" s="15" t="s">
        <v>135</v>
      </c>
      <c r="BM173" s="228" t="s">
        <v>373</v>
      </c>
    </row>
    <row r="174" s="2" customFormat="1">
      <c r="A174" s="36"/>
      <c r="B174" s="37"/>
      <c r="C174" s="38"/>
      <c r="D174" s="239" t="s">
        <v>160</v>
      </c>
      <c r="E174" s="38"/>
      <c r="F174" s="240" t="s">
        <v>374</v>
      </c>
      <c r="G174" s="38"/>
      <c r="H174" s="38"/>
      <c r="I174" s="232"/>
      <c r="J174" s="38"/>
      <c r="K174" s="38"/>
      <c r="L174" s="42"/>
      <c r="M174" s="233"/>
      <c r="N174" s="234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160</v>
      </c>
      <c r="AU174" s="15" t="s">
        <v>81</v>
      </c>
    </row>
    <row r="175" s="12" customFormat="1">
      <c r="A175" s="12"/>
      <c r="B175" s="241"/>
      <c r="C175" s="242"/>
      <c r="D175" s="230" t="s">
        <v>167</v>
      </c>
      <c r="E175" s="243" t="s">
        <v>375</v>
      </c>
      <c r="F175" s="244" t="s">
        <v>376</v>
      </c>
      <c r="G175" s="242"/>
      <c r="H175" s="245">
        <v>75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51" t="s">
        <v>167</v>
      </c>
      <c r="AU175" s="251" t="s">
        <v>81</v>
      </c>
      <c r="AV175" s="12" t="s">
        <v>90</v>
      </c>
      <c r="AW175" s="12" t="s">
        <v>30</v>
      </c>
      <c r="AX175" s="12" t="s">
        <v>81</v>
      </c>
      <c r="AY175" s="251" t="s">
        <v>136</v>
      </c>
    </row>
    <row r="176" s="2" customFormat="1" ht="33" customHeight="1">
      <c r="A176" s="36"/>
      <c r="B176" s="37"/>
      <c r="C176" s="217" t="s">
        <v>377</v>
      </c>
      <c r="D176" s="217" t="s">
        <v>137</v>
      </c>
      <c r="E176" s="218" t="s">
        <v>378</v>
      </c>
      <c r="F176" s="219" t="s">
        <v>379</v>
      </c>
      <c r="G176" s="220" t="s">
        <v>157</v>
      </c>
      <c r="H176" s="221">
        <v>75</v>
      </c>
      <c r="I176" s="222"/>
      <c r="J176" s="223">
        <f>ROUND(I176*H176,2)</f>
        <v>0</v>
      </c>
      <c r="K176" s="219" t="s">
        <v>158</v>
      </c>
      <c r="L176" s="42"/>
      <c r="M176" s="224" t="s">
        <v>1</v>
      </c>
      <c r="N176" s="225" t="s">
        <v>38</v>
      </c>
      <c r="O176" s="89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8" t="s">
        <v>135</v>
      </c>
      <c r="AT176" s="228" t="s">
        <v>137</v>
      </c>
      <c r="AU176" s="228" t="s">
        <v>81</v>
      </c>
      <c r="AY176" s="15" t="s">
        <v>136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5" t="s">
        <v>81</v>
      </c>
      <c r="BK176" s="229">
        <f>ROUND(I176*H176,2)</f>
        <v>0</v>
      </c>
      <c r="BL176" s="15" t="s">
        <v>135</v>
      </c>
      <c r="BM176" s="228" t="s">
        <v>380</v>
      </c>
    </row>
    <row r="177" s="2" customFormat="1">
      <c r="A177" s="36"/>
      <c r="B177" s="37"/>
      <c r="C177" s="38"/>
      <c r="D177" s="239" t="s">
        <v>160</v>
      </c>
      <c r="E177" s="38"/>
      <c r="F177" s="240" t="s">
        <v>381</v>
      </c>
      <c r="G177" s="38"/>
      <c r="H177" s="38"/>
      <c r="I177" s="232"/>
      <c r="J177" s="38"/>
      <c r="K177" s="38"/>
      <c r="L177" s="42"/>
      <c r="M177" s="233"/>
      <c r="N177" s="234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160</v>
      </c>
      <c r="AU177" s="15" t="s">
        <v>81</v>
      </c>
    </row>
    <row r="178" s="2" customFormat="1">
      <c r="A178" s="36"/>
      <c r="B178" s="37"/>
      <c r="C178" s="38"/>
      <c r="D178" s="230" t="s">
        <v>143</v>
      </c>
      <c r="E178" s="38"/>
      <c r="F178" s="231" t="s">
        <v>382</v>
      </c>
      <c r="G178" s="38"/>
      <c r="H178" s="38"/>
      <c r="I178" s="232"/>
      <c r="J178" s="38"/>
      <c r="K178" s="38"/>
      <c r="L178" s="42"/>
      <c r="M178" s="233"/>
      <c r="N178" s="234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143</v>
      </c>
      <c r="AU178" s="15" t="s">
        <v>81</v>
      </c>
    </row>
    <row r="179" s="12" customFormat="1">
      <c r="A179" s="12"/>
      <c r="B179" s="241"/>
      <c r="C179" s="242"/>
      <c r="D179" s="230" t="s">
        <v>167</v>
      </c>
      <c r="E179" s="243" t="s">
        <v>383</v>
      </c>
      <c r="F179" s="244" t="s">
        <v>376</v>
      </c>
      <c r="G179" s="242"/>
      <c r="H179" s="245">
        <v>75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51" t="s">
        <v>167</v>
      </c>
      <c r="AU179" s="251" t="s">
        <v>81</v>
      </c>
      <c r="AV179" s="12" t="s">
        <v>90</v>
      </c>
      <c r="AW179" s="12" t="s">
        <v>30</v>
      </c>
      <c r="AX179" s="12" t="s">
        <v>81</v>
      </c>
      <c r="AY179" s="251" t="s">
        <v>136</v>
      </c>
    </row>
    <row r="180" s="2" customFormat="1" ht="16.5" customHeight="1">
      <c r="A180" s="36"/>
      <c r="B180" s="37"/>
      <c r="C180" s="255" t="s">
        <v>384</v>
      </c>
      <c r="D180" s="255" t="s">
        <v>140</v>
      </c>
      <c r="E180" s="256" t="s">
        <v>385</v>
      </c>
      <c r="F180" s="257" t="s">
        <v>386</v>
      </c>
      <c r="G180" s="258" t="s">
        <v>387</v>
      </c>
      <c r="H180" s="259">
        <v>11.25</v>
      </c>
      <c r="I180" s="260"/>
      <c r="J180" s="261">
        <f>ROUND(I180*H180,2)</f>
        <v>0</v>
      </c>
      <c r="K180" s="257" t="s">
        <v>141</v>
      </c>
      <c r="L180" s="262"/>
      <c r="M180" s="263" t="s">
        <v>1</v>
      </c>
      <c r="N180" s="264" t="s">
        <v>38</v>
      </c>
      <c r="O180" s="89"/>
      <c r="P180" s="226">
        <f>O180*H180</f>
        <v>0</v>
      </c>
      <c r="Q180" s="226">
        <v>0.59999999999999998</v>
      </c>
      <c r="R180" s="226">
        <f>Q180*H180</f>
        <v>6.75</v>
      </c>
      <c r="S180" s="226">
        <v>0</v>
      </c>
      <c r="T180" s="22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8" t="s">
        <v>194</v>
      </c>
      <c r="AT180" s="228" t="s">
        <v>140</v>
      </c>
      <c r="AU180" s="228" t="s">
        <v>81</v>
      </c>
      <c r="AY180" s="15" t="s">
        <v>136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5" t="s">
        <v>81</v>
      </c>
      <c r="BK180" s="229">
        <f>ROUND(I180*H180,2)</f>
        <v>0</v>
      </c>
      <c r="BL180" s="15" t="s">
        <v>135</v>
      </c>
      <c r="BM180" s="228" t="s">
        <v>388</v>
      </c>
    </row>
    <row r="181" s="2" customFormat="1">
      <c r="A181" s="36"/>
      <c r="B181" s="37"/>
      <c r="C181" s="38"/>
      <c r="D181" s="230" t="s">
        <v>143</v>
      </c>
      <c r="E181" s="38"/>
      <c r="F181" s="231" t="s">
        <v>389</v>
      </c>
      <c r="G181" s="38"/>
      <c r="H181" s="38"/>
      <c r="I181" s="232"/>
      <c r="J181" s="38"/>
      <c r="K181" s="38"/>
      <c r="L181" s="42"/>
      <c r="M181" s="233"/>
      <c r="N181" s="234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143</v>
      </c>
      <c r="AU181" s="15" t="s">
        <v>81</v>
      </c>
    </row>
    <row r="182" s="12" customFormat="1">
      <c r="A182" s="12"/>
      <c r="B182" s="241"/>
      <c r="C182" s="242"/>
      <c r="D182" s="230" t="s">
        <v>167</v>
      </c>
      <c r="E182" s="243" t="s">
        <v>390</v>
      </c>
      <c r="F182" s="244" t="s">
        <v>391</v>
      </c>
      <c r="G182" s="242"/>
      <c r="H182" s="245">
        <v>11.25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51" t="s">
        <v>167</v>
      </c>
      <c r="AU182" s="251" t="s">
        <v>81</v>
      </c>
      <c r="AV182" s="12" t="s">
        <v>90</v>
      </c>
      <c r="AW182" s="12" t="s">
        <v>30</v>
      </c>
      <c r="AX182" s="12" t="s">
        <v>81</v>
      </c>
      <c r="AY182" s="251" t="s">
        <v>136</v>
      </c>
    </row>
    <row r="183" s="2" customFormat="1" ht="21.75" customHeight="1">
      <c r="A183" s="36"/>
      <c r="B183" s="37"/>
      <c r="C183" s="217" t="s">
        <v>392</v>
      </c>
      <c r="D183" s="217" t="s">
        <v>137</v>
      </c>
      <c r="E183" s="218" t="s">
        <v>393</v>
      </c>
      <c r="F183" s="219" t="s">
        <v>394</v>
      </c>
      <c r="G183" s="220" t="s">
        <v>387</v>
      </c>
      <c r="H183" s="221">
        <v>7.5</v>
      </c>
      <c r="I183" s="222"/>
      <c r="J183" s="223">
        <f>ROUND(I183*H183,2)</f>
        <v>0</v>
      </c>
      <c r="K183" s="219" t="s">
        <v>158</v>
      </c>
      <c r="L183" s="42"/>
      <c r="M183" s="224" t="s">
        <v>1</v>
      </c>
      <c r="N183" s="225" t="s">
        <v>38</v>
      </c>
      <c r="O183" s="89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8" t="s">
        <v>135</v>
      </c>
      <c r="AT183" s="228" t="s">
        <v>137</v>
      </c>
      <c r="AU183" s="228" t="s">
        <v>81</v>
      </c>
      <c r="AY183" s="15" t="s">
        <v>136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5" t="s">
        <v>81</v>
      </c>
      <c r="BK183" s="229">
        <f>ROUND(I183*H183,2)</f>
        <v>0</v>
      </c>
      <c r="BL183" s="15" t="s">
        <v>135</v>
      </c>
      <c r="BM183" s="228" t="s">
        <v>395</v>
      </c>
    </row>
    <row r="184" s="2" customFormat="1">
      <c r="A184" s="36"/>
      <c r="B184" s="37"/>
      <c r="C184" s="38"/>
      <c r="D184" s="239" t="s">
        <v>160</v>
      </c>
      <c r="E184" s="38"/>
      <c r="F184" s="240" t="s">
        <v>396</v>
      </c>
      <c r="G184" s="38"/>
      <c r="H184" s="38"/>
      <c r="I184" s="232"/>
      <c r="J184" s="38"/>
      <c r="K184" s="38"/>
      <c r="L184" s="42"/>
      <c r="M184" s="233"/>
      <c r="N184" s="234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160</v>
      </c>
      <c r="AU184" s="15" t="s">
        <v>81</v>
      </c>
    </row>
    <row r="185" s="2" customFormat="1">
      <c r="A185" s="36"/>
      <c r="B185" s="37"/>
      <c r="C185" s="38"/>
      <c r="D185" s="230" t="s">
        <v>143</v>
      </c>
      <c r="E185" s="38"/>
      <c r="F185" s="231" t="s">
        <v>397</v>
      </c>
      <c r="G185" s="38"/>
      <c r="H185" s="38"/>
      <c r="I185" s="232"/>
      <c r="J185" s="38"/>
      <c r="K185" s="38"/>
      <c r="L185" s="42"/>
      <c r="M185" s="233"/>
      <c r="N185" s="234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143</v>
      </c>
      <c r="AU185" s="15" t="s">
        <v>81</v>
      </c>
    </row>
    <row r="186" s="12" customFormat="1">
      <c r="A186" s="12"/>
      <c r="B186" s="241"/>
      <c r="C186" s="242"/>
      <c r="D186" s="230" t="s">
        <v>167</v>
      </c>
      <c r="E186" s="243" t="s">
        <v>398</v>
      </c>
      <c r="F186" s="244" t="s">
        <v>399</v>
      </c>
      <c r="G186" s="242"/>
      <c r="H186" s="245">
        <v>7.5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51" t="s">
        <v>167</v>
      </c>
      <c r="AU186" s="251" t="s">
        <v>81</v>
      </c>
      <c r="AV186" s="12" t="s">
        <v>90</v>
      </c>
      <c r="AW186" s="12" t="s">
        <v>30</v>
      </c>
      <c r="AX186" s="12" t="s">
        <v>81</v>
      </c>
      <c r="AY186" s="251" t="s">
        <v>136</v>
      </c>
    </row>
    <row r="187" s="2" customFormat="1" ht="16.5" customHeight="1">
      <c r="A187" s="36"/>
      <c r="B187" s="37"/>
      <c r="C187" s="255" t="s">
        <v>231</v>
      </c>
      <c r="D187" s="255" t="s">
        <v>140</v>
      </c>
      <c r="E187" s="256" t="s">
        <v>400</v>
      </c>
      <c r="F187" s="257" t="s">
        <v>401</v>
      </c>
      <c r="G187" s="258" t="s">
        <v>387</v>
      </c>
      <c r="H187" s="259">
        <v>7.5</v>
      </c>
      <c r="I187" s="260"/>
      <c r="J187" s="261">
        <f>ROUND(I187*H187,2)</f>
        <v>0</v>
      </c>
      <c r="K187" s="257" t="s">
        <v>141</v>
      </c>
      <c r="L187" s="262"/>
      <c r="M187" s="263" t="s">
        <v>1</v>
      </c>
      <c r="N187" s="264" t="s">
        <v>38</v>
      </c>
      <c r="O187" s="89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8" t="s">
        <v>194</v>
      </c>
      <c r="AT187" s="228" t="s">
        <v>140</v>
      </c>
      <c r="AU187" s="228" t="s">
        <v>81</v>
      </c>
      <c r="AY187" s="15" t="s">
        <v>136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5" t="s">
        <v>81</v>
      </c>
      <c r="BK187" s="229">
        <f>ROUND(I187*H187,2)</f>
        <v>0</v>
      </c>
      <c r="BL187" s="15" t="s">
        <v>135</v>
      </c>
      <c r="BM187" s="228" t="s">
        <v>402</v>
      </c>
    </row>
    <row r="188" s="2" customFormat="1" ht="16.5" customHeight="1">
      <c r="A188" s="36"/>
      <c r="B188" s="37"/>
      <c r="C188" s="217" t="s">
        <v>403</v>
      </c>
      <c r="D188" s="217" t="s">
        <v>137</v>
      </c>
      <c r="E188" s="218" t="s">
        <v>404</v>
      </c>
      <c r="F188" s="219" t="s">
        <v>405</v>
      </c>
      <c r="G188" s="220" t="s">
        <v>387</v>
      </c>
      <c r="H188" s="221">
        <v>7.5</v>
      </c>
      <c r="I188" s="222"/>
      <c r="J188" s="223">
        <f>ROUND(I188*H188,2)</f>
        <v>0</v>
      </c>
      <c r="K188" s="219" t="s">
        <v>158</v>
      </c>
      <c r="L188" s="42"/>
      <c r="M188" s="224" t="s">
        <v>1</v>
      </c>
      <c r="N188" s="225" t="s">
        <v>38</v>
      </c>
      <c r="O188" s="89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8" t="s">
        <v>135</v>
      </c>
      <c r="AT188" s="228" t="s">
        <v>137</v>
      </c>
      <c r="AU188" s="228" t="s">
        <v>81</v>
      </c>
      <c r="AY188" s="15" t="s">
        <v>136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5" t="s">
        <v>81</v>
      </c>
      <c r="BK188" s="229">
        <f>ROUND(I188*H188,2)</f>
        <v>0</v>
      </c>
      <c r="BL188" s="15" t="s">
        <v>135</v>
      </c>
      <c r="BM188" s="228" t="s">
        <v>406</v>
      </c>
    </row>
    <row r="189" s="2" customFormat="1">
      <c r="A189" s="36"/>
      <c r="B189" s="37"/>
      <c r="C189" s="38"/>
      <c r="D189" s="239" t="s">
        <v>160</v>
      </c>
      <c r="E189" s="38"/>
      <c r="F189" s="240" t="s">
        <v>407</v>
      </c>
      <c r="G189" s="38"/>
      <c r="H189" s="38"/>
      <c r="I189" s="232"/>
      <c r="J189" s="38"/>
      <c r="K189" s="38"/>
      <c r="L189" s="42"/>
      <c r="M189" s="233"/>
      <c r="N189" s="234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160</v>
      </c>
      <c r="AU189" s="15" t="s">
        <v>81</v>
      </c>
    </row>
    <row r="190" s="12" customFormat="1">
      <c r="A190" s="12"/>
      <c r="B190" s="241"/>
      <c r="C190" s="242"/>
      <c r="D190" s="230" t="s">
        <v>167</v>
      </c>
      <c r="E190" s="243" t="s">
        <v>408</v>
      </c>
      <c r="F190" s="244" t="s">
        <v>409</v>
      </c>
      <c r="G190" s="242"/>
      <c r="H190" s="245">
        <v>7.5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51" t="s">
        <v>167</v>
      </c>
      <c r="AU190" s="251" t="s">
        <v>81</v>
      </c>
      <c r="AV190" s="12" t="s">
        <v>90</v>
      </c>
      <c r="AW190" s="12" t="s">
        <v>30</v>
      </c>
      <c r="AX190" s="12" t="s">
        <v>81</v>
      </c>
      <c r="AY190" s="251" t="s">
        <v>136</v>
      </c>
    </row>
    <row r="191" s="2" customFormat="1" ht="16.5" customHeight="1">
      <c r="A191" s="36"/>
      <c r="B191" s="37"/>
      <c r="C191" s="255" t="s">
        <v>7</v>
      </c>
      <c r="D191" s="255" t="s">
        <v>140</v>
      </c>
      <c r="E191" s="256" t="s">
        <v>410</v>
      </c>
      <c r="F191" s="257" t="s">
        <v>411</v>
      </c>
      <c r="G191" s="258" t="s">
        <v>299</v>
      </c>
      <c r="H191" s="259">
        <v>8</v>
      </c>
      <c r="I191" s="260"/>
      <c r="J191" s="261">
        <f>ROUND(I191*H191,2)</f>
        <v>0</v>
      </c>
      <c r="K191" s="257" t="s">
        <v>141</v>
      </c>
      <c r="L191" s="262"/>
      <c r="M191" s="263" t="s">
        <v>1</v>
      </c>
      <c r="N191" s="264" t="s">
        <v>38</v>
      </c>
      <c r="O191" s="89"/>
      <c r="P191" s="226">
        <f>O191*H191</f>
        <v>0</v>
      </c>
      <c r="Q191" s="226">
        <v>0.02</v>
      </c>
      <c r="R191" s="226">
        <f>Q191*H191</f>
        <v>0.16</v>
      </c>
      <c r="S191" s="226">
        <v>0</v>
      </c>
      <c r="T191" s="227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8" t="s">
        <v>194</v>
      </c>
      <c r="AT191" s="228" t="s">
        <v>140</v>
      </c>
      <c r="AU191" s="228" t="s">
        <v>81</v>
      </c>
      <c r="AY191" s="15" t="s">
        <v>136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5" t="s">
        <v>81</v>
      </c>
      <c r="BK191" s="229">
        <f>ROUND(I191*H191,2)</f>
        <v>0</v>
      </c>
      <c r="BL191" s="15" t="s">
        <v>135</v>
      </c>
      <c r="BM191" s="228" t="s">
        <v>412</v>
      </c>
    </row>
    <row r="192" s="2" customFormat="1" ht="16.5" customHeight="1">
      <c r="A192" s="36"/>
      <c r="B192" s="37"/>
      <c r="C192" s="255" t="s">
        <v>413</v>
      </c>
      <c r="D192" s="255" t="s">
        <v>140</v>
      </c>
      <c r="E192" s="256" t="s">
        <v>414</v>
      </c>
      <c r="F192" s="257" t="s">
        <v>415</v>
      </c>
      <c r="G192" s="258" t="s">
        <v>193</v>
      </c>
      <c r="H192" s="259">
        <v>6</v>
      </c>
      <c r="I192" s="260"/>
      <c r="J192" s="261">
        <f>ROUND(I192*H192,2)</f>
        <v>0</v>
      </c>
      <c r="K192" s="257" t="s">
        <v>141</v>
      </c>
      <c r="L192" s="262"/>
      <c r="M192" s="263" t="s">
        <v>1</v>
      </c>
      <c r="N192" s="264" t="s">
        <v>38</v>
      </c>
      <c r="O192" s="89"/>
      <c r="P192" s="226">
        <f>O192*H192</f>
        <v>0</v>
      </c>
      <c r="Q192" s="226">
        <v>0.02</v>
      </c>
      <c r="R192" s="226">
        <f>Q192*H192</f>
        <v>0.12</v>
      </c>
      <c r="S192" s="226">
        <v>0</v>
      </c>
      <c r="T192" s="227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8" t="s">
        <v>194</v>
      </c>
      <c r="AT192" s="228" t="s">
        <v>140</v>
      </c>
      <c r="AU192" s="228" t="s">
        <v>81</v>
      </c>
      <c r="AY192" s="15" t="s">
        <v>136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5" t="s">
        <v>81</v>
      </c>
      <c r="BK192" s="229">
        <f>ROUND(I192*H192,2)</f>
        <v>0</v>
      </c>
      <c r="BL192" s="15" t="s">
        <v>135</v>
      </c>
      <c r="BM192" s="228" t="s">
        <v>416</v>
      </c>
    </row>
    <row r="193" s="2" customFormat="1" ht="16.5" customHeight="1">
      <c r="A193" s="36"/>
      <c r="B193" s="37"/>
      <c r="C193" s="255" t="s">
        <v>417</v>
      </c>
      <c r="D193" s="255" t="s">
        <v>140</v>
      </c>
      <c r="E193" s="256" t="s">
        <v>418</v>
      </c>
      <c r="F193" s="257" t="s">
        <v>419</v>
      </c>
      <c r="G193" s="258" t="s">
        <v>299</v>
      </c>
      <c r="H193" s="259">
        <v>5</v>
      </c>
      <c r="I193" s="260"/>
      <c r="J193" s="261">
        <f>ROUND(I193*H193,2)</f>
        <v>0</v>
      </c>
      <c r="K193" s="257" t="s">
        <v>141</v>
      </c>
      <c r="L193" s="262"/>
      <c r="M193" s="263" t="s">
        <v>1</v>
      </c>
      <c r="N193" s="264" t="s">
        <v>38</v>
      </c>
      <c r="O193" s="89"/>
      <c r="P193" s="226">
        <f>O193*H193</f>
        <v>0</v>
      </c>
      <c r="Q193" s="226">
        <v>0.02</v>
      </c>
      <c r="R193" s="226">
        <f>Q193*H193</f>
        <v>0.10000000000000001</v>
      </c>
      <c r="S193" s="226">
        <v>0</v>
      </c>
      <c r="T193" s="227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8" t="s">
        <v>194</v>
      </c>
      <c r="AT193" s="228" t="s">
        <v>140</v>
      </c>
      <c r="AU193" s="228" t="s">
        <v>81</v>
      </c>
      <c r="AY193" s="15" t="s">
        <v>136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5" t="s">
        <v>81</v>
      </c>
      <c r="BK193" s="229">
        <f>ROUND(I193*H193,2)</f>
        <v>0</v>
      </c>
      <c r="BL193" s="15" t="s">
        <v>135</v>
      </c>
      <c r="BM193" s="228" t="s">
        <v>420</v>
      </c>
    </row>
    <row r="194" s="2" customFormat="1" ht="16.5" customHeight="1">
      <c r="A194" s="36"/>
      <c r="B194" s="37"/>
      <c r="C194" s="255" t="s">
        <v>421</v>
      </c>
      <c r="D194" s="255" t="s">
        <v>140</v>
      </c>
      <c r="E194" s="256" t="s">
        <v>422</v>
      </c>
      <c r="F194" s="257" t="s">
        <v>423</v>
      </c>
      <c r="G194" s="258" t="s">
        <v>193</v>
      </c>
      <c r="H194" s="259">
        <v>5</v>
      </c>
      <c r="I194" s="260"/>
      <c r="J194" s="261">
        <f>ROUND(I194*H194,2)</f>
        <v>0</v>
      </c>
      <c r="K194" s="257" t="s">
        <v>141</v>
      </c>
      <c r="L194" s="262"/>
      <c r="M194" s="263" t="s">
        <v>1</v>
      </c>
      <c r="N194" s="264" t="s">
        <v>38</v>
      </c>
      <c r="O194" s="89"/>
      <c r="P194" s="226">
        <f>O194*H194</f>
        <v>0</v>
      </c>
      <c r="Q194" s="226">
        <v>0.02</v>
      </c>
      <c r="R194" s="226">
        <f>Q194*H194</f>
        <v>0.10000000000000001</v>
      </c>
      <c r="S194" s="226">
        <v>0</v>
      </c>
      <c r="T194" s="227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8" t="s">
        <v>194</v>
      </c>
      <c r="AT194" s="228" t="s">
        <v>140</v>
      </c>
      <c r="AU194" s="228" t="s">
        <v>81</v>
      </c>
      <c r="AY194" s="15" t="s">
        <v>136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5" t="s">
        <v>81</v>
      </c>
      <c r="BK194" s="229">
        <f>ROUND(I194*H194,2)</f>
        <v>0</v>
      </c>
      <c r="BL194" s="15" t="s">
        <v>135</v>
      </c>
      <c r="BM194" s="228" t="s">
        <v>424</v>
      </c>
    </row>
    <row r="195" s="2" customFormat="1" ht="16.5" customHeight="1">
      <c r="A195" s="36"/>
      <c r="B195" s="37"/>
      <c r="C195" s="255" t="s">
        <v>425</v>
      </c>
      <c r="D195" s="255" t="s">
        <v>140</v>
      </c>
      <c r="E195" s="256" t="s">
        <v>426</v>
      </c>
      <c r="F195" s="257" t="s">
        <v>427</v>
      </c>
      <c r="G195" s="258" t="s">
        <v>193</v>
      </c>
      <c r="H195" s="259">
        <v>19</v>
      </c>
      <c r="I195" s="260"/>
      <c r="J195" s="261">
        <f>ROUND(I195*H195,2)</f>
        <v>0</v>
      </c>
      <c r="K195" s="257" t="s">
        <v>141</v>
      </c>
      <c r="L195" s="262"/>
      <c r="M195" s="263" t="s">
        <v>1</v>
      </c>
      <c r="N195" s="264" t="s">
        <v>38</v>
      </c>
      <c r="O195" s="89"/>
      <c r="P195" s="226">
        <f>O195*H195</f>
        <v>0</v>
      </c>
      <c r="Q195" s="226">
        <v>0.02</v>
      </c>
      <c r="R195" s="226">
        <f>Q195*H195</f>
        <v>0.38</v>
      </c>
      <c r="S195" s="226">
        <v>0</v>
      </c>
      <c r="T195" s="227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8" t="s">
        <v>194</v>
      </c>
      <c r="AT195" s="228" t="s">
        <v>140</v>
      </c>
      <c r="AU195" s="228" t="s">
        <v>81</v>
      </c>
      <c r="AY195" s="15" t="s">
        <v>136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5" t="s">
        <v>81</v>
      </c>
      <c r="BK195" s="229">
        <f>ROUND(I195*H195,2)</f>
        <v>0</v>
      </c>
      <c r="BL195" s="15" t="s">
        <v>135</v>
      </c>
      <c r="BM195" s="228" t="s">
        <v>428</v>
      </c>
    </row>
    <row r="196" s="2" customFormat="1" ht="16.5" customHeight="1">
      <c r="A196" s="36"/>
      <c r="B196" s="37"/>
      <c r="C196" s="255" t="s">
        <v>429</v>
      </c>
      <c r="D196" s="255" t="s">
        <v>140</v>
      </c>
      <c r="E196" s="256" t="s">
        <v>430</v>
      </c>
      <c r="F196" s="257" t="s">
        <v>431</v>
      </c>
      <c r="G196" s="258" t="s">
        <v>193</v>
      </c>
      <c r="H196" s="259">
        <v>10</v>
      </c>
      <c r="I196" s="260"/>
      <c r="J196" s="261">
        <f>ROUND(I196*H196,2)</f>
        <v>0</v>
      </c>
      <c r="K196" s="257" t="s">
        <v>141</v>
      </c>
      <c r="L196" s="262"/>
      <c r="M196" s="263" t="s">
        <v>1</v>
      </c>
      <c r="N196" s="264" t="s">
        <v>38</v>
      </c>
      <c r="O196" s="89"/>
      <c r="P196" s="226">
        <f>O196*H196</f>
        <v>0</v>
      </c>
      <c r="Q196" s="226">
        <v>0.02</v>
      </c>
      <c r="R196" s="226">
        <f>Q196*H196</f>
        <v>0.20000000000000001</v>
      </c>
      <c r="S196" s="226">
        <v>0</v>
      </c>
      <c r="T196" s="22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8" t="s">
        <v>194</v>
      </c>
      <c r="AT196" s="228" t="s">
        <v>140</v>
      </c>
      <c r="AU196" s="228" t="s">
        <v>81</v>
      </c>
      <c r="AY196" s="15" t="s">
        <v>136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5" t="s">
        <v>81</v>
      </c>
      <c r="BK196" s="229">
        <f>ROUND(I196*H196,2)</f>
        <v>0</v>
      </c>
      <c r="BL196" s="15" t="s">
        <v>135</v>
      </c>
      <c r="BM196" s="228" t="s">
        <v>432</v>
      </c>
    </row>
    <row r="197" s="2" customFormat="1" ht="16.5" customHeight="1">
      <c r="A197" s="36"/>
      <c r="B197" s="37"/>
      <c r="C197" s="255" t="s">
        <v>433</v>
      </c>
      <c r="D197" s="255" t="s">
        <v>140</v>
      </c>
      <c r="E197" s="256" t="s">
        <v>434</v>
      </c>
      <c r="F197" s="257" t="s">
        <v>435</v>
      </c>
      <c r="G197" s="258" t="s">
        <v>299</v>
      </c>
      <c r="H197" s="259">
        <v>3</v>
      </c>
      <c r="I197" s="260"/>
      <c r="J197" s="261">
        <f>ROUND(I197*H197,2)</f>
        <v>0</v>
      </c>
      <c r="K197" s="257" t="s">
        <v>141</v>
      </c>
      <c r="L197" s="262"/>
      <c r="M197" s="263" t="s">
        <v>1</v>
      </c>
      <c r="N197" s="264" t="s">
        <v>38</v>
      </c>
      <c r="O197" s="89"/>
      <c r="P197" s="226">
        <f>O197*H197</f>
        <v>0</v>
      </c>
      <c r="Q197" s="226">
        <v>0.02</v>
      </c>
      <c r="R197" s="226">
        <f>Q197*H197</f>
        <v>0.059999999999999998</v>
      </c>
      <c r="S197" s="226">
        <v>0</v>
      </c>
      <c r="T197" s="227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8" t="s">
        <v>194</v>
      </c>
      <c r="AT197" s="228" t="s">
        <v>140</v>
      </c>
      <c r="AU197" s="228" t="s">
        <v>81</v>
      </c>
      <c r="AY197" s="15" t="s">
        <v>136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5" t="s">
        <v>81</v>
      </c>
      <c r="BK197" s="229">
        <f>ROUND(I197*H197,2)</f>
        <v>0</v>
      </c>
      <c r="BL197" s="15" t="s">
        <v>135</v>
      </c>
      <c r="BM197" s="228" t="s">
        <v>436</v>
      </c>
    </row>
    <row r="198" s="2" customFormat="1" ht="16.5" customHeight="1">
      <c r="A198" s="36"/>
      <c r="B198" s="37"/>
      <c r="C198" s="255" t="s">
        <v>437</v>
      </c>
      <c r="D198" s="255" t="s">
        <v>140</v>
      </c>
      <c r="E198" s="256" t="s">
        <v>438</v>
      </c>
      <c r="F198" s="257" t="s">
        <v>439</v>
      </c>
      <c r="G198" s="258" t="s">
        <v>193</v>
      </c>
      <c r="H198" s="259">
        <v>11</v>
      </c>
      <c r="I198" s="260"/>
      <c r="J198" s="261">
        <f>ROUND(I198*H198,2)</f>
        <v>0</v>
      </c>
      <c r="K198" s="257" t="s">
        <v>141</v>
      </c>
      <c r="L198" s="262"/>
      <c r="M198" s="263" t="s">
        <v>1</v>
      </c>
      <c r="N198" s="264" t="s">
        <v>38</v>
      </c>
      <c r="O198" s="89"/>
      <c r="P198" s="226">
        <f>O198*H198</f>
        <v>0</v>
      </c>
      <c r="Q198" s="226">
        <v>0.02</v>
      </c>
      <c r="R198" s="226">
        <f>Q198*H198</f>
        <v>0.22</v>
      </c>
      <c r="S198" s="226">
        <v>0</v>
      </c>
      <c r="T198" s="227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8" t="s">
        <v>194</v>
      </c>
      <c r="AT198" s="228" t="s">
        <v>140</v>
      </c>
      <c r="AU198" s="228" t="s">
        <v>81</v>
      </c>
      <c r="AY198" s="15" t="s">
        <v>136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5" t="s">
        <v>81</v>
      </c>
      <c r="BK198" s="229">
        <f>ROUND(I198*H198,2)</f>
        <v>0</v>
      </c>
      <c r="BL198" s="15" t="s">
        <v>135</v>
      </c>
      <c r="BM198" s="228" t="s">
        <v>440</v>
      </c>
    </row>
    <row r="199" s="2" customFormat="1" ht="16.5" customHeight="1">
      <c r="A199" s="36"/>
      <c r="B199" s="37"/>
      <c r="C199" s="255" t="s">
        <v>441</v>
      </c>
      <c r="D199" s="255" t="s">
        <v>140</v>
      </c>
      <c r="E199" s="256" t="s">
        <v>442</v>
      </c>
      <c r="F199" s="257" t="s">
        <v>443</v>
      </c>
      <c r="G199" s="258" t="s">
        <v>193</v>
      </c>
      <c r="H199" s="259">
        <v>8</v>
      </c>
      <c r="I199" s="260"/>
      <c r="J199" s="261">
        <f>ROUND(I199*H199,2)</f>
        <v>0</v>
      </c>
      <c r="K199" s="257" t="s">
        <v>141</v>
      </c>
      <c r="L199" s="262"/>
      <c r="M199" s="263" t="s">
        <v>1</v>
      </c>
      <c r="N199" s="264" t="s">
        <v>38</v>
      </c>
      <c r="O199" s="89"/>
      <c r="P199" s="226">
        <f>O199*H199</f>
        <v>0</v>
      </c>
      <c r="Q199" s="226">
        <v>0.02</v>
      </c>
      <c r="R199" s="226">
        <f>Q199*H199</f>
        <v>0.16</v>
      </c>
      <c r="S199" s="226">
        <v>0</v>
      </c>
      <c r="T199" s="227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8" t="s">
        <v>194</v>
      </c>
      <c r="AT199" s="228" t="s">
        <v>140</v>
      </c>
      <c r="AU199" s="228" t="s">
        <v>81</v>
      </c>
      <c r="AY199" s="15" t="s">
        <v>136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5" t="s">
        <v>81</v>
      </c>
      <c r="BK199" s="229">
        <f>ROUND(I199*H199,2)</f>
        <v>0</v>
      </c>
      <c r="BL199" s="15" t="s">
        <v>135</v>
      </c>
      <c r="BM199" s="228" t="s">
        <v>444</v>
      </c>
    </row>
    <row r="200" s="2" customFormat="1" ht="24.15" customHeight="1">
      <c r="A200" s="36"/>
      <c r="B200" s="37"/>
      <c r="C200" s="217" t="s">
        <v>445</v>
      </c>
      <c r="D200" s="217" t="s">
        <v>137</v>
      </c>
      <c r="E200" s="218" t="s">
        <v>218</v>
      </c>
      <c r="F200" s="219" t="s">
        <v>219</v>
      </c>
      <c r="G200" s="220" t="s">
        <v>220</v>
      </c>
      <c r="H200" s="221">
        <v>10.27763</v>
      </c>
      <c r="I200" s="222"/>
      <c r="J200" s="223">
        <f>ROUND(I200*H200,2)</f>
        <v>0</v>
      </c>
      <c r="K200" s="219" t="s">
        <v>158</v>
      </c>
      <c r="L200" s="42"/>
      <c r="M200" s="224" t="s">
        <v>1</v>
      </c>
      <c r="N200" s="225" t="s">
        <v>38</v>
      </c>
      <c r="O200" s="89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8" t="s">
        <v>135</v>
      </c>
      <c r="AT200" s="228" t="s">
        <v>137</v>
      </c>
      <c r="AU200" s="228" t="s">
        <v>81</v>
      </c>
      <c r="AY200" s="15" t="s">
        <v>136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5" t="s">
        <v>81</v>
      </c>
      <c r="BK200" s="229">
        <f>ROUND(I200*H200,2)</f>
        <v>0</v>
      </c>
      <c r="BL200" s="15" t="s">
        <v>135</v>
      </c>
      <c r="BM200" s="228" t="s">
        <v>446</v>
      </c>
    </row>
    <row r="201" s="2" customFormat="1">
      <c r="A201" s="36"/>
      <c r="B201" s="37"/>
      <c r="C201" s="38"/>
      <c r="D201" s="239" t="s">
        <v>160</v>
      </c>
      <c r="E201" s="38"/>
      <c r="F201" s="240" t="s">
        <v>222</v>
      </c>
      <c r="G201" s="38"/>
      <c r="H201" s="38"/>
      <c r="I201" s="232"/>
      <c r="J201" s="38"/>
      <c r="K201" s="38"/>
      <c r="L201" s="42"/>
      <c r="M201" s="233"/>
      <c r="N201" s="234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160</v>
      </c>
      <c r="AU201" s="15" t="s">
        <v>81</v>
      </c>
    </row>
    <row r="202" s="13" customFormat="1">
      <c r="A202" s="13"/>
      <c r="B202" s="265"/>
      <c r="C202" s="266"/>
      <c r="D202" s="230" t="s">
        <v>167</v>
      </c>
      <c r="E202" s="267" t="s">
        <v>1</v>
      </c>
      <c r="F202" s="268" t="s">
        <v>223</v>
      </c>
      <c r="G202" s="266"/>
      <c r="H202" s="267" t="s">
        <v>1</v>
      </c>
      <c r="I202" s="269"/>
      <c r="J202" s="266"/>
      <c r="K202" s="266"/>
      <c r="L202" s="270"/>
      <c r="M202" s="271"/>
      <c r="N202" s="272"/>
      <c r="O202" s="272"/>
      <c r="P202" s="272"/>
      <c r="Q202" s="272"/>
      <c r="R202" s="272"/>
      <c r="S202" s="272"/>
      <c r="T202" s="27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4" t="s">
        <v>167</v>
      </c>
      <c r="AU202" s="274" t="s">
        <v>81</v>
      </c>
      <c r="AV202" s="13" t="s">
        <v>81</v>
      </c>
      <c r="AW202" s="13" t="s">
        <v>30</v>
      </c>
      <c r="AX202" s="13" t="s">
        <v>73</v>
      </c>
      <c r="AY202" s="274" t="s">
        <v>136</v>
      </c>
    </row>
    <row r="203" s="13" customFormat="1">
      <c r="A203" s="13"/>
      <c r="B203" s="265"/>
      <c r="C203" s="266"/>
      <c r="D203" s="230" t="s">
        <v>167</v>
      </c>
      <c r="E203" s="267" t="s">
        <v>1</v>
      </c>
      <c r="F203" s="268" t="s">
        <v>447</v>
      </c>
      <c r="G203" s="266"/>
      <c r="H203" s="267" t="s">
        <v>1</v>
      </c>
      <c r="I203" s="269"/>
      <c r="J203" s="266"/>
      <c r="K203" s="266"/>
      <c r="L203" s="270"/>
      <c r="M203" s="271"/>
      <c r="N203" s="272"/>
      <c r="O203" s="272"/>
      <c r="P203" s="272"/>
      <c r="Q203" s="272"/>
      <c r="R203" s="272"/>
      <c r="S203" s="272"/>
      <c r="T203" s="27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4" t="s">
        <v>167</v>
      </c>
      <c r="AU203" s="274" t="s">
        <v>81</v>
      </c>
      <c r="AV203" s="13" t="s">
        <v>81</v>
      </c>
      <c r="AW203" s="13" t="s">
        <v>30</v>
      </c>
      <c r="AX203" s="13" t="s">
        <v>73</v>
      </c>
      <c r="AY203" s="274" t="s">
        <v>136</v>
      </c>
    </row>
    <row r="204" s="12" customFormat="1">
      <c r="A204" s="12"/>
      <c r="B204" s="241"/>
      <c r="C204" s="242"/>
      <c r="D204" s="230" t="s">
        <v>167</v>
      </c>
      <c r="E204" s="243" t="s">
        <v>448</v>
      </c>
      <c r="F204" s="244" t="s">
        <v>449</v>
      </c>
      <c r="G204" s="242"/>
      <c r="H204" s="245">
        <v>10.27763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51" t="s">
        <v>167</v>
      </c>
      <c r="AU204" s="251" t="s">
        <v>81</v>
      </c>
      <c r="AV204" s="12" t="s">
        <v>90</v>
      </c>
      <c r="AW204" s="12" t="s">
        <v>30</v>
      </c>
      <c r="AX204" s="12" t="s">
        <v>81</v>
      </c>
      <c r="AY204" s="251" t="s">
        <v>136</v>
      </c>
    </row>
    <row r="205" s="11" customFormat="1" ht="25.92" customHeight="1">
      <c r="A205" s="11"/>
      <c r="B205" s="203"/>
      <c r="C205" s="204"/>
      <c r="D205" s="205" t="s">
        <v>72</v>
      </c>
      <c r="E205" s="206" t="s">
        <v>450</v>
      </c>
      <c r="F205" s="206" t="s">
        <v>451</v>
      </c>
      <c r="G205" s="204"/>
      <c r="H205" s="204"/>
      <c r="I205" s="207"/>
      <c r="J205" s="208">
        <f>BK205</f>
        <v>0</v>
      </c>
      <c r="K205" s="204"/>
      <c r="L205" s="209"/>
      <c r="M205" s="210"/>
      <c r="N205" s="211"/>
      <c r="O205" s="211"/>
      <c r="P205" s="212">
        <f>SUM(P206:P294)</f>
        <v>0</v>
      </c>
      <c r="Q205" s="211"/>
      <c r="R205" s="212">
        <f>SUM(R206:R294)</f>
        <v>222.60672000000002</v>
      </c>
      <c r="S205" s="211"/>
      <c r="T205" s="213">
        <f>SUM(T206:T294)</f>
        <v>0</v>
      </c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R205" s="214" t="s">
        <v>135</v>
      </c>
      <c r="AT205" s="215" t="s">
        <v>72</v>
      </c>
      <c r="AU205" s="215" t="s">
        <v>73</v>
      </c>
      <c r="AY205" s="214" t="s">
        <v>136</v>
      </c>
      <c r="BK205" s="216">
        <f>SUM(BK206:BK294)</f>
        <v>0</v>
      </c>
    </row>
    <row r="206" s="2" customFormat="1" ht="16.5" customHeight="1">
      <c r="A206" s="36"/>
      <c r="B206" s="37"/>
      <c r="C206" s="217" t="s">
        <v>452</v>
      </c>
      <c r="D206" s="217" t="s">
        <v>137</v>
      </c>
      <c r="E206" s="218" t="s">
        <v>282</v>
      </c>
      <c r="F206" s="219" t="s">
        <v>283</v>
      </c>
      <c r="G206" s="220" t="s">
        <v>193</v>
      </c>
      <c r="H206" s="221">
        <v>3360</v>
      </c>
      <c r="I206" s="222"/>
      <c r="J206" s="223">
        <f>ROUND(I206*H206,2)</f>
        <v>0</v>
      </c>
      <c r="K206" s="219" t="s">
        <v>141</v>
      </c>
      <c r="L206" s="42"/>
      <c r="M206" s="224" t="s">
        <v>1</v>
      </c>
      <c r="N206" s="225" t="s">
        <v>38</v>
      </c>
      <c r="O206" s="89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8" t="s">
        <v>135</v>
      </c>
      <c r="AT206" s="228" t="s">
        <v>137</v>
      </c>
      <c r="AU206" s="228" t="s">
        <v>81</v>
      </c>
      <c r="AY206" s="15" t="s">
        <v>136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5" t="s">
        <v>81</v>
      </c>
      <c r="BK206" s="229">
        <f>ROUND(I206*H206,2)</f>
        <v>0</v>
      </c>
      <c r="BL206" s="15" t="s">
        <v>135</v>
      </c>
      <c r="BM206" s="228" t="s">
        <v>453</v>
      </c>
    </row>
    <row r="207" s="12" customFormat="1">
      <c r="A207" s="12"/>
      <c r="B207" s="241"/>
      <c r="C207" s="242"/>
      <c r="D207" s="230" t="s">
        <v>167</v>
      </c>
      <c r="E207" s="243" t="s">
        <v>454</v>
      </c>
      <c r="F207" s="244" t="s">
        <v>455</v>
      </c>
      <c r="G207" s="242"/>
      <c r="H207" s="245">
        <v>465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51" t="s">
        <v>167</v>
      </c>
      <c r="AU207" s="251" t="s">
        <v>81</v>
      </c>
      <c r="AV207" s="12" t="s">
        <v>90</v>
      </c>
      <c r="AW207" s="12" t="s">
        <v>30</v>
      </c>
      <c r="AX207" s="12" t="s">
        <v>73</v>
      </c>
      <c r="AY207" s="251" t="s">
        <v>136</v>
      </c>
    </row>
    <row r="208" s="12" customFormat="1">
      <c r="A208" s="12"/>
      <c r="B208" s="241"/>
      <c r="C208" s="242"/>
      <c r="D208" s="230" t="s">
        <v>167</v>
      </c>
      <c r="E208" s="243" t="s">
        <v>238</v>
      </c>
      <c r="F208" s="244" t="s">
        <v>456</v>
      </c>
      <c r="G208" s="242"/>
      <c r="H208" s="245">
        <v>415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51" t="s">
        <v>167</v>
      </c>
      <c r="AU208" s="251" t="s">
        <v>81</v>
      </c>
      <c r="AV208" s="12" t="s">
        <v>90</v>
      </c>
      <c r="AW208" s="12" t="s">
        <v>30</v>
      </c>
      <c r="AX208" s="12" t="s">
        <v>73</v>
      </c>
      <c r="AY208" s="251" t="s">
        <v>136</v>
      </c>
    </row>
    <row r="209" s="12" customFormat="1">
      <c r="A209" s="12"/>
      <c r="B209" s="241"/>
      <c r="C209" s="242"/>
      <c r="D209" s="230" t="s">
        <v>167</v>
      </c>
      <c r="E209" s="243" t="s">
        <v>241</v>
      </c>
      <c r="F209" s="244" t="s">
        <v>457</v>
      </c>
      <c r="G209" s="242"/>
      <c r="H209" s="245">
        <v>410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51" t="s">
        <v>167</v>
      </c>
      <c r="AU209" s="251" t="s">
        <v>81</v>
      </c>
      <c r="AV209" s="12" t="s">
        <v>90</v>
      </c>
      <c r="AW209" s="12" t="s">
        <v>30</v>
      </c>
      <c r="AX209" s="12" t="s">
        <v>73</v>
      </c>
      <c r="AY209" s="251" t="s">
        <v>136</v>
      </c>
    </row>
    <row r="210" s="12" customFormat="1">
      <c r="A210" s="12"/>
      <c r="B210" s="241"/>
      <c r="C210" s="242"/>
      <c r="D210" s="230" t="s">
        <v>167</v>
      </c>
      <c r="E210" s="243" t="s">
        <v>243</v>
      </c>
      <c r="F210" s="244" t="s">
        <v>458</v>
      </c>
      <c r="G210" s="242"/>
      <c r="H210" s="245">
        <v>92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51" t="s">
        <v>167</v>
      </c>
      <c r="AU210" s="251" t="s">
        <v>81</v>
      </c>
      <c r="AV210" s="12" t="s">
        <v>90</v>
      </c>
      <c r="AW210" s="12" t="s">
        <v>30</v>
      </c>
      <c r="AX210" s="12" t="s">
        <v>73</v>
      </c>
      <c r="AY210" s="251" t="s">
        <v>136</v>
      </c>
    </row>
    <row r="211" s="12" customFormat="1">
      <c r="A211" s="12"/>
      <c r="B211" s="241"/>
      <c r="C211" s="242"/>
      <c r="D211" s="230" t="s">
        <v>167</v>
      </c>
      <c r="E211" s="243" t="s">
        <v>245</v>
      </c>
      <c r="F211" s="244" t="s">
        <v>459</v>
      </c>
      <c r="G211" s="242"/>
      <c r="H211" s="245">
        <v>291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51" t="s">
        <v>167</v>
      </c>
      <c r="AU211" s="251" t="s">
        <v>81</v>
      </c>
      <c r="AV211" s="12" t="s">
        <v>90</v>
      </c>
      <c r="AW211" s="12" t="s">
        <v>30</v>
      </c>
      <c r="AX211" s="12" t="s">
        <v>73</v>
      </c>
      <c r="AY211" s="251" t="s">
        <v>136</v>
      </c>
    </row>
    <row r="212" s="12" customFormat="1">
      <c r="A212" s="12"/>
      <c r="B212" s="241"/>
      <c r="C212" s="242"/>
      <c r="D212" s="230" t="s">
        <v>167</v>
      </c>
      <c r="E212" s="243" t="s">
        <v>247</v>
      </c>
      <c r="F212" s="244" t="s">
        <v>460</v>
      </c>
      <c r="G212" s="242"/>
      <c r="H212" s="245">
        <v>439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51" t="s">
        <v>167</v>
      </c>
      <c r="AU212" s="251" t="s">
        <v>81</v>
      </c>
      <c r="AV212" s="12" t="s">
        <v>90</v>
      </c>
      <c r="AW212" s="12" t="s">
        <v>30</v>
      </c>
      <c r="AX212" s="12" t="s">
        <v>73</v>
      </c>
      <c r="AY212" s="251" t="s">
        <v>136</v>
      </c>
    </row>
    <row r="213" s="12" customFormat="1">
      <c r="A213" s="12"/>
      <c r="B213" s="241"/>
      <c r="C213" s="242"/>
      <c r="D213" s="230" t="s">
        <v>167</v>
      </c>
      <c r="E213" s="243" t="s">
        <v>249</v>
      </c>
      <c r="F213" s="244" t="s">
        <v>461</v>
      </c>
      <c r="G213" s="242"/>
      <c r="H213" s="245">
        <v>265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51" t="s">
        <v>167</v>
      </c>
      <c r="AU213" s="251" t="s">
        <v>81</v>
      </c>
      <c r="AV213" s="12" t="s">
        <v>90</v>
      </c>
      <c r="AW213" s="12" t="s">
        <v>30</v>
      </c>
      <c r="AX213" s="12" t="s">
        <v>73</v>
      </c>
      <c r="AY213" s="251" t="s">
        <v>136</v>
      </c>
    </row>
    <row r="214" s="12" customFormat="1">
      <c r="A214" s="12"/>
      <c r="B214" s="241"/>
      <c r="C214" s="242"/>
      <c r="D214" s="230" t="s">
        <v>167</v>
      </c>
      <c r="E214" s="243" t="s">
        <v>251</v>
      </c>
      <c r="F214" s="244" t="s">
        <v>462</v>
      </c>
      <c r="G214" s="242"/>
      <c r="H214" s="245">
        <v>86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51" t="s">
        <v>167</v>
      </c>
      <c r="AU214" s="251" t="s">
        <v>81</v>
      </c>
      <c r="AV214" s="12" t="s">
        <v>90</v>
      </c>
      <c r="AW214" s="12" t="s">
        <v>30</v>
      </c>
      <c r="AX214" s="12" t="s">
        <v>73</v>
      </c>
      <c r="AY214" s="251" t="s">
        <v>136</v>
      </c>
    </row>
    <row r="215" s="12" customFormat="1">
      <c r="A215" s="12"/>
      <c r="B215" s="241"/>
      <c r="C215" s="242"/>
      <c r="D215" s="230" t="s">
        <v>167</v>
      </c>
      <c r="E215" s="243" t="s">
        <v>253</v>
      </c>
      <c r="F215" s="244" t="s">
        <v>463</v>
      </c>
      <c r="G215" s="242"/>
      <c r="H215" s="245">
        <v>124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51" t="s">
        <v>167</v>
      </c>
      <c r="AU215" s="251" t="s">
        <v>81</v>
      </c>
      <c r="AV215" s="12" t="s">
        <v>90</v>
      </c>
      <c r="AW215" s="12" t="s">
        <v>30</v>
      </c>
      <c r="AX215" s="12" t="s">
        <v>73</v>
      </c>
      <c r="AY215" s="251" t="s">
        <v>136</v>
      </c>
    </row>
    <row r="216" s="12" customFormat="1">
      <c r="A216" s="12"/>
      <c r="B216" s="241"/>
      <c r="C216" s="242"/>
      <c r="D216" s="230" t="s">
        <v>167</v>
      </c>
      <c r="E216" s="243" t="s">
        <v>255</v>
      </c>
      <c r="F216" s="244" t="s">
        <v>464</v>
      </c>
      <c r="G216" s="242"/>
      <c r="H216" s="245">
        <v>92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51" t="s">
        <v>167</v>
      </c>
      <c r="AU216" s="251" t="s">
        <v>81</v>
      </c>
      <c r="AV216" s="12" t="s">
        <v>90</v>
      </c>
      <c r="AW216" s="12" t="s">
        <v>30</v>
      </c>
      <c r="AX216" s="12" t="s">
        <v>73</v>
      </c>
      <c r="AY216" s="251" t="s">
        <v>136</v>
      </c>
    </row>
    <row r="217" s="12" customFormat="1">
      <c r="A217" s="12"/>
      <c r="B217" s="241"/>
      <c r="C217" s="242"/>
      <c r="D217" s="230" t="s">
        <v>167</v>
      </c>
      <c r="E217" s="243" t="s">
        <v>256</v>
      </c>
      <c r="F217" s="244" t="s">
        <v>465</v>
      </c>
      <c r="G217" s="242"/>
      <c r="H217" s="245">
        <v>236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51" t="s">
        <v>167</v>
      </c>
      <c r="AU217" s="251" t="s">
        <v>81</v>
      </c>
      <c r="AV217" s="12" t="s">
        <v>90</v>
      </c>
      <c r="AW217" s="12" t="s">
        <v>30</v>
      </c>
      <c r="AX217" s="12" t="s">
        <v>73</v>
      </c>
      <c r="AY217" s="251" t="s">
        <v>136</v>
      </c>
    </row>
    <row r="218" s="12" customFormat="1">
      <c r="A218" s="12"/>
      <c r="B218" s="241"/>
      <c r="C218" s="242"/>
      <c r="D218" s="230" t="s">
        <v>167</v>
      </c>
      <c r="E218" s="243" t="s">
        <v>258</v>
      </c>
      <c r="F218" s="244" t="s">
        <v>466</v>
      </c>
      <c r="G218" s="242"/>
      <c r="H218" s="245">
        <v>44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51" t="s">
        <v>167</v>
      </c>
      <c r="AU218" s="251" t="s">
        <v>81</v>
      </c>
      <c r="AV218" s="12" t="s">
        <v>90</v>
      </c>
      <c r="AW218" s="12" t="s">
        <v>30</v>
      </c>
      <c r="AX218" s="12" t="s">
        <v>73</v>
      </c>
      <c r="AY218" s="251" t="s">
        <v>136</v>
      </c>
    </row>
    <row r="219" s="12" customFormat="1">
      <c r="A219" s="12"/>
      <c r="B219" s="241"/>
      <c r="C219" s="242"/>
      <c r="D219" s="230" t="s">
        <v>167</v>
      </c>
      <c r="E219" s="243" t="s">
        <v>260</v>
      </c>
      <c r="F219" s="244" t="s">
        <v>467</v>
      </c>
      <c r="G219" s="242"/>
      <c r="H219" s="245">
        <v>188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51" t="s">
        <v>167</v>
      </c>
      <c r="AU219" s="251" t="s">
        <v>81</v>
      </c>
      <c r="AV219" s="12" t="s">
        <v>90</v>
      </c>
      <c r="AW219" s="12" t="s">
        <v>30</v>
      </c>
      <c r="AX219" s="12" t="s">
        <v>73</v>
      </c>
      <c r="AY219" s="251" t="s">
        <v>136</v>
      </c>
    </row>
    <row r="220" s="12" customFormat="1">
      <c r="A220" s="12"/>
      <c r="B220" s="241"/>
      <c r="C220" s="242"/>
      <c r="D220" s="230" t="s">
        <v>167</v>
      </c>
      <c r="E220" s="243" t="s">
        <v>262</v>
      </c>
      <c r="F220" s="244" t="s">
        <v>468</v>
      </c>
      <c r="G220" s="242"/>
      <c r="H220" s="245">
        <v>129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51" t="s">
        <v>167</v>
      </c>
      <c r="AU220" s="251" t="s">
        <v>81</v>
      </c>
      <c r="AV220" s="12" t="s">
        <v>90</v>
      </c>
      <c r="AW220" s="12" t="s">
        <v>30</v>
      </c>
      <c r="AX220" s="12" t="s">
        <v>73</v>
      </c>
      <c r="AY220" s="251" t="s">
        <v>136</v>
      </c>
    </row>
    <row r="221" s="12" customFormat="1">
      <c r="A221" s="12"/>
      <c r="B221" s="241"/>
      <c r="C221" s="242"/>
      <c r="D221" s="230" t="s">
        <v>167</v>
      </c>
      <c r="E221" s="243" t="s">
        <v>264</v>
      </c>
      <c r="F221" s="244" t="s">
        <v>469</v>
      </c>
      <c r="G221" s="242"/>
      <c r="H221" s="245">
        <v>84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51" t="s">
        <v>167</v>
      </c>
      <c r="AU221" s="251" t="s">
        <v>81</v>
      </c>
      <c r="AV221" s="12" t="s">
        <v>90</v>
      </c>
      <c r="AW221" s="12" t="s">
        <v>30</v>
      </c>
      <c r="AX221" s="12" t="s">
        <v>73</v>
      </c>
      <c r="AY221" s="251" t="s">
        <v>136</v>
      </c>
    </row>
    <row r="222" s="12" customFormat="1">
      <c r="A222" s="12"/>
      <c r="B222" s="241"/>
      <c r="C222" s="242"/>
      <c r="D222" s="230" t="s">
        <v>167</v>
      </c>
      <c r="E222" s="243" t="s">
        <v>470</v>
      </c>
      <c r="F222" s="244" t="s">
        <v>471</v>
      </c>
      <c r="G222" s="242"/>
      <c r="H222" s="245">
        <v>3360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51" t="s">
        <v>167</v>
      </c>
      <c r="AU222" s="251" t="s">
        <v>81</v>
      </c>
      <c r="AV222" s="12" t="s">
        <v>90</v>
      </c>
      <c r="AW222" s="12" t="s">
        <v>30</v>
      </c>
      <c r="AX222" s="12" t="s">
        <v>81</v>
      </c>
      <c r="AY222" s="251" t="s">
        <v>136</v>
      </c>
    </row>
    <row r="223" s="2" customFormat="1" ht="44.25" customHeight="1">
      <c r="A223" s="36"/>
      <c r="B223" s="37"/>
      <c r="C223" s="217" t="s">
        <v>472</v>
      </c>
      <c r="D223" s="217" t="s">
        <v>137</v>
      </c>
      <c r="E223" s="218" t="s">
        <v>473</v>
      </c>
      <c r="F223" s="219" t="s">
        <v>474</v>
      </c>
      <c r="G223" s="220" t="s">
        <v>299</v>
      </c>
      <c r="H223" s="221">
        <v>3360</v>
      </c>
      <c r="I223" s="222"/>
      <c r="J223" s="223">
        <f>ROUND(I223*H223,2)</f>
        <v>0</v>
      </c>
      <c r="K223" s="219" t="s">
        <v>158</v>
      </c>
      <c r="L223" s="42"/>
      <c r="M223" s="224" t="s">
        <v>1</v>
      </c>
      <c r="N223" s="225" t="s">
        <v>38</v>
      </c>
      <c r="O223" s="89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8" t="s">
        <v>135</v>
      </c>
      <c r="AT223" s="228" t="s">
        <v>137</v>
      </c>
      <c r="AU223" s="228" t="s">
        <v>81</v>
      </c>
      <c r="AY223" s="15" t="s">
        <v>136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5" t="s">
        <v>81</v>
      </c>
      <c r="BK223" s="229">
        <f>ROUND(I223*H223,2)</f>
        <v>0</v>
      </c>
      <c r="BL223" s="15" t="s">
        <v>135</v>
      </c>
      <c r="BM223" s="228" t="s">
        <v>475</v>
      </c>
    </row>
    <row r="224" s="2" customFormat="1">
      <c r="A224" s="36"/>
      <c r="B224" s="37"/>
      <c r="C224" s="38"/>
      <c r="D224" s="239" t="s">
        <v>160</v>
      </c>
      <c r="E224" s="38"/>
      <c r="F224" s="240" t="s">
        <v>476</v>
      </c>
      <c r="G224" s="38"/>
      <c r="H224" s="38"/>
      <c r="I224" s="232"/>
      <c r="J224" s="38"/>
      <c r="K224" s="38"/>
      <c r="L224" s="42"/>
      <c r="M224" s="233"/>
      <c r="N224" s="234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160</v>
      </c>
      <c r="AU224" s="15" t="s">
        <v>81</v>
      </c>
    </row>
    <row r="225" s="2" customFormat="1">
      <c r="A225" s="36"/>
      <c r="B225" s="37"/>
      <c r="C225" s="38"/>
      <c r="D225" s="230" t="s">
        <v>143</v>
      </c>
      <c r="E225" s="38"/>
      <c r="F225" s="231" t="s">
        <v>477</v>
      </c>
      <c r="G225" s="38"/>
      <c r="H225" s="38"/>
      <c r="I225" s="232"/>
      <c r="J225" s="38"/>
      <c r="K225" s="38"/>
      <c r="L225" s="42"/>
      <c r="M225" s="233"/>
      <c r="N225" s="234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143</v>
      </c>
      <c r="AU225" s="15" t="s">
        <v>81</v>
      </c>
    </row>
    <row r="226" s="12" customFormat="1">
      <c r="A226" s="12"/>
      <c r="B226" s="241"/>
      <c r="C226" s="242"/>
      <c r="D226" s="230" t="s">
        <v>167</v>
      </c>
      <c r="E226" s="243" t="s">
        <v>478</v>
      </c>
      <c r="F226" s="244" t="s">
        <v>479</v>
      </c>
      <c r="G226" s="242"/>
      <c r="H226" s="245">
        <v>3360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51" t="s">
        <v>167</v>
      </c>
      <c r="AU226" s="251" t="s">
        <v>81</v>
      </c>
      <c r="AV226" s="12" t="s">
        <v>90</v>
      </c>
      <c r="AW226" s="12" t="s">
        <v>30</v>
      </c>
      <c r="AX226" s="12" t="s">
        <v>81</v>
      </c>
      <c r="AY226" s="251" t="s">
        <v>136</v>
      </c>
    </row>
    <row r="227" s="2" customFormat="1" ht="37.8" customHeight="1">
      <c r="A227" s="36"/>
      <c r="B227" s="37"/>
      <c r="C227" s="217" t="s">
        <v>480</v>
      </c>
      <c r="D227" s="217" t="s">
        <v>137</v>
      </c>
      <c r="E227" s="218" t="s">
        <v>481</v>
      </c>
      <c r="F227" s="219" t="s">
        <v>482</v>
      </c>
      <c r="G227" s="220" t="s">
        <v>299</v>
      </c>
      <c r="H227" s="221">
        <v>3360</v>
      </c>
      <c r="I227" s="222"/>
      <c r="J227" s="223">
        <f>ROUND(I227*H227,2)</f>
        <v>0</v>
      </c>
      <c r="K227" s="219" t="s">
        <v>158</v>
      </c>
      <c r="L227" s="42"/>
      <c r="M227" s="224" t="s">
        <v>1</v>
      </c>
      <c r="N227" s="225" t="s">
        <v>38</v>
      </c>
      <c r="O227" s="89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8" t="s">
        <v>135</v>
      </c>
      <c r="AT227" s="228" t="s">
        <v>137</v>
      </c>
      <c r="AU227" s="228" t="s">
        <v>81</v>
      </c>
      <c r="AY227" s="15" t="s">
        <v>136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5" t="s">
        <v>81</v>
      </c>
      <c r="BK227" s="229">
        <f>ROUND(I227*H227,2)</f>
        <v>0</v>
      </c>
      <c r="BL227" s="15" t="s">
        <v>135</v>
      </c>
      <c r="BM227" s="228" t="s">
        <v>483</v>
      </c>
    </row>
    <row r="228" s="2" customFormat="1">
      <c r="A228" s="36"/>
      <c r="B228" s="37"/>
      <c r="C228" s="38"/>
      <c r="D228" s="239" t="s">
        <v>160</v>
      </c>
      <c r="E228" s="38"/>
      <c r="F228" s="240" t="s">
        <v>484</v>
      </c>
      <c r="G228" s="38"/>
      <c r="H228" s="38"/>
      <c r="I228" s="232"/>
      <c r="J228" s="38"/>
      <c r="K228" s="38"/>
      <c r="L228" s="42"/>
      <c r="M228" s="233"/>
      <c r="N228" s="234"/>
      <c r="O228" s="89"/>
      <c r="P228" s="89"/>
      <c r="Q228" s="89"/>
      <c r="R228" s="89"/>
      <c r="S228" s="89"/>
      <c r="T228" s="90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160</v>
      </c>
      <c r="AU228" s="15" t="s">
        <v>81</v>
      </c>
    </row>
    <row r="229" s="2" customFormat="1">
      <c r="A229" s="36"/>
      <c r="B229" s="37"/>
      <c r="C229" s="38"/>
      <c r="D229" s="230" t="s">
        <v>143</v>
      </c>
      <c r="E229" s="38"/>
      <c r="F229" s="231" t="s">
        <v>477</v>
      </c>
      <c r="G229" s="38"/>
      <c r="H229" s="38"/>
      <c r="I229" s="232"/>
      <c r="J229" s="38"/>
      <c r="K229" s="38"/>
      <c r="L229" s="42"/>
      <c r="M229" s="233"/>
      <c r="N229" s="234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143</v>
      </c>
      <c r="AU229" s="15" t="s">
        <v>81</v>
      </c>
    </row>
    <row r="230" s="12" customFormat="1">
      <c r="A230" s="12"/>
      <c r="B230" s="241"/>
      <c r="C230" s="242"/>
      <c r="D230" s="230" t="s">
        <v>167</v>
      </c>
      <c r="E230" s="243" t="s">
        <v>485</v>
      </c>
      <c r="F230" s="244" t="s">
        <v>486</v>
      </c>
      <c r="G230" s="242"/>
      <c r="H230" s="245">
        <v>3360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51" t="s">
        <v>167</v>
      </c>
      <c r="AU230" s="251" t="s">
        <v>81</v>
      </c>
      <c r="AV230" s="12" t="s">
        <v>90</v>
      </c>
      <c r="AW230" s="12" t="s">
        <v>30</v>
      </c>
      <c r="AX230" s="12" t="s">
        <v>81</v>
      </c>
      <c r="AY230" s="251" t="s">
        <v>136</v>
      </c>
    </row>
    <row r="231" s="2" customFormat="1" ht="24.15" customHeight="1">
      <c r="A231" s="36"/>
      <c r="B231" s="37"/>
      <c r="C231" s="217" t="s">
        <v>487</v>
      </c>
      <c r="D231" s="217" t="s">
        <v>137</v>
      </c>
      <c r="E231" s="218" t="s">
        <v>308</v>
      </c>
      <c r="F231" s="219" t="s">
        <v>309</v>
      </c>
      <c r="G231" s="220" t="s">
        <v>299</v>
      </c>
      <c r="H231" s="221">
        <v>3360</v>
      </c>
      <c r="I231" s="222"/>
      <c r="J231" s="223">
        <f>ROUND(I231*H231,2)</f>
        <v>0</v>
      </c>
      <c r="K231" s="219" t="s">
        <v>158</v>
      </c>
      <c r="L231" s="42"/>
      <c r="M231" s="224" t="s">
        <v>1</v>
      </c>
      <c r="N231" s="225" t="s">
        <v>38</v>
      </c>
      <c r="O231" s="89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8" t="s">
        <v>135</v>
      </c>
      <c r="AT231" s="228" t="s">
        <v>137</v>
      </c>
      <c r="AU231" s="228" t="s">
        <v>81</v>
      </c>
      <c r="AY231" s="15" t="s">
        <v>136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5" t="s">
        <v>81</v>
      </c>
      <c r="BK231" s="229">
        <f>ROUND(I231*H231,2)</f>
        <v>0</v>
      </c>
      <c r="BL231" s="15" t="s">
        <v>135</v>
      </c>
      <c r="BM231" s="228" t="s">
        <v>488</v>
      </c>
    </row>
    <row r="232" s="2" customFormat="1">
      <c r="A232" s="36"/>
      <c r="B232" s="37"/>
      <c r="C232" s="38"/>
      <c r="D232" s="239" t="s">
        <v>160</v>
      </c>
      <c r="E232" s="38"/>
      <c r="F232" s="240" t="s">
        <v>311</v>
      </c>
      <c r="G232" s="38"/>
      <c r="H232" s="38"/>
      <c r="I232" s="232"/>
      <c r="J232" s="38"/>
      <c r="K232" s="38"/>
      <c r="L232" s="42"/>
      <c r="M232" s="233"/>
      <c r="N232" s="234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160</v>
      </c>
      <c r="AU232" s="15" t="s">
        <v>81</v>
      </c>
    </row>
    <row r="233" s="12" customFormat="1">
      <c r="A233" s="12"/>
      <c r="B233" s="241"/>
      <c r="C233" s="242"/>
      <c r="D233" s="230" t="s">
        <v>167</v>
      </c>
      <c r="E233" s="243" t="s">
        <v>489</v>
      </c>
      <c r="F233" s="244" t="s">
        <v>490</v>
      </c>
      <c r="G233" s="242"/>
      <c r="H233" s="245">
        <v>3360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51" t="s">
        <v>167</v>
      </c>
      <c r="AU233" s="251" t="s">
        <v>81</v>
      </c>
      <c r="AV233" s="12" t="s">
        <v>90</v>
      </c>
      <c r="AW233" s="12" t="s">
        <v>30</v>
      </c>
      <c r="AX233" s="12" t="s">
        <v>81</v>
      </c>
      <c r="AY233" s="251" t="s">
        <v>136</v>
      </c>
    </row>
    <row r="234" s="2" customFormat="1" ht="24.15" customHeight="1">
      <c r="A234" s="36"/>
      <c r="B234" s="37"/>
      <c r="C234" s="217" t="s">
        <v>491</v>
      </c>
      <c r="D234" s="217" t="s">
        <v>137</v>
      </c>
      <c r="E234" s="218" t="s">
        <v>312</v>
      </c>
      <c r="F234" s="219" t="s">
        <v>313</v>
      </c>
      <c r="G234" s="220" t="s">
        <v>193</v>
      </c>
      <c r="H234" s="221">
        <v>13440</v>
      </c>
      <c r="I234" s="222"/>
      <c r="J234" s="223">
        <f>ROUND(I234*H234,2)</f>
        <v>0</v>
      </c>
      <c r="K234" s="219" t="s">
        <v>141</v>
      </c>
      <c r="L234" s="42"/>
      <c r="M234" s="224" t="s">
        <v>1</v>
      </c>
      <c r="N234" s="225" t="s">
        <v>38</v>
      </c>
      <c r="O234" s="89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8" t="s">
        <v>135</v>
      </c>
      <c r="AT234" s="228" t="s">
        <v>137</v>
      </c>
      <c r="AU234" s="228" t="s">
        <v>81</v>
      </c>
      <c r="AY234" s="15" t="s">
        <v>136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5" t="s">
        <v>81</v>
      </c>
      <c r="BK234" s="229">
        <f>ROUND(I234*H234,2)</f>
        <v>0</v>
      </c>
      <c r="BL234" s="15" t="s">
        <v>135</v>
      </c>
      <c r="BM234" s="228" t="s">
        <v>492</v>
      </c>
    </row>
    <row r="235" s="12" customFormat="1">
      <c r="A235" s="12"/>
      <c r="B235" s="241"/>
      <c r="C235" s="242"/>
      <c r="D235" s="230" t="s">
        <v>167</v>
      </c>
      <c r="E235" s="243" t="s">
        <v>493</v>
      </c>
      <c r="F235" s="244" t="s">
        <v>494</v>
      </c>
      <c r="G235" s="242"/>
      <c r="H235" s="245">
        <v>13440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51" t="s">
        <v>167</v>
      </c>
      <c r="AU235" s="251" t="s">
        <v>81</v>
      </c>
      <c r="AV235" s="12" t="s">
        <v>90</v>
      </c>
      <c r="AW235" s="12" t="s">
        <v>30</v>
      </c>
      <c r="AX235" s="12" t="s">
        <v>81</v>
      </c>
      <c r="AY235" s="251" t="s">
        <v>136</v>
      </c>
    </row>
    <row r="236" s="2" customFormat="1" ht="16.5" customHeight="1">
      <c r="A236" s="36"/>
      <c r="B236" s="37"/>
      <c r="C236" s="255" t="s">
        <v>495</v>
      </c>
      <c r="D236" s="255" t="s">
        <v>140</v>
      </c>
      <c r="E236" s="256" t="s">
        <v>317</v>
      </c>
      <c r="F236" s="257" t="s">
        <v>318</v>
      </c>
      <c r="G236" s="258" t="s">
        <v>193</v>
      </c>
      <c r="H236" s="259">
        <v>13440</v>
      </c>
      <c r="I236" s="260"/>
      <c r="J236" s="261">
        <f>ROUND(I236*H236,2)</f>
        <v>0</v>
      </c>
      <c r="K236" s="257" t="s">
        <v>141</v>
      </c>
      <c r="L236" s="262"/>
      <c r="M236" s="263" t="s">
        <v>1</v>
      </c>
      <c r="N236" s="264" t="s">
        <v>38</v>
      </c>
      <c r="O236" s="89"/>
      <c r="P236" s="226">
        <f>O236*H236</f>
        <v>0</v>
      </c>
      <c r="Q236" s="226">
        <v>1.0000000000000001E-05</v>
      </c>
      <c r="R236" s="226">
        <f>Q236*H236</f>
        <v>0.13440000000000002</v>
      </c>
      <c r="S236" s="226">
        <v>0</v>
      </c>
      <c r="T236" s="227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8" t="s">
        <v>194</v>
      </c>
      <c r="AT236" s="228" t="s">
        <v>140</v>
      </c>
      <c r="AU236" s="228" t="s">
        <v>81</v>
      </c>
      <c r="AY236" s="15" t="s">
        <v>136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5" t="s">
        <v>81</v>
      </c>
      <c r="BK236" s="229">
        <f>ROUND(I236*H236,2)</f>
        <v>0</v>
      </c>
      <c r="BL236" s="15" t="s">
        <v>135</v>
      </c>
      <c r="BM236" s="228" t="s">
        <v>496</v>
      </c>
    </row>
    <row r="237" s="2" customFormat="1">
      <c r="A237" s="36"/>
      <c r="B237" s="37"/>
      <c r="C237" s="38"/>
      <c r="D237" s="230" t="s">
        <v>143</v>
      </c>
      <c r="E237" s="38"/>
      <c r="F237" s="231" t="s">
        <v>497</v>
      </c>
      <c r="G237" s="38"/>
      <c r="H237" s="38"/>
      <c r="I237" s="232"/>
      <c r="J237" s="38"/>
      <c r="K237" s="38"/>
      <c r="L237" s="42"/>
      <c r="M237" s="233"/>
      <c r="N237" s="234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143</v>
      </c>
      <c r="AU237" s="15" t="s">
        <v>81</v>
      </c>
    </row>
    <row r="238" s="12" customFormat="1">
      <c r="A238" s="12"/>
      <c r="B238" s="241"/>
      <c r="C238" s="242"/>
      <c r="D238" s="230" t="s">
        <v>167</v>
      </c>
      <c r="E238" s="243" t="s">
        <v>498</v>
      </c>
      <c r="F238" s="244" t="s">
        <v>499</v>
      </c>
      <c r="G238" s="242"/>
      <c r="H238" s="245">
        <v>13440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51" t="s">
        <v>167</v>
      </c>
      <c r="AU238" s="251" t="s">
        <v>81</v>
      </c>
      <c r="AV238" s="12" t="s">
        <v>90</v>
      </c>
      <c r="AW238" s="12" t="s">
        <v>30</v>
      </c>
      <c r="AX238" s="12" t="s">
        <v>81</v>
      </c>
      <c r="AY238" s="251" t="s">
        <v>136</v>
      </c>
    </row>
    <row r="239" s="2" customFormat="1" ht="24.15" customHeight="1">
      <c r="A239" s="36"/>
      <c r="B239" s="37"/>
      <c r="C239" s="217" t="s">
        <v>500</v>
      </c>
      <c r="D239" s="217" t="s">
        <v>137</v>
      </c>
      <c r="E239" s="218" t="s">
        <v>322</v>
      </c>
      <c r="F239" s="219" t="s">
        <v>323</v>
      </c>
      <c r="G239" s="220" t="s">
        <v>193</v>
      </c>
      <c r="H239" s="221">
        <v>3360</v>
      </c>
      <c r="I239" s="222"/>
      <c r="J239" s="223">
        <f>ROUND(I239*H239,2)</f>
        <v>0</v>
      </c>
      <c r="K239" s="219" t="s">
        <v>141</v>
      </c>
      <c r="L239" s="42"/>
      <c r="M239" s="224" t="s">
        <v>1</v>
      </c>
      <c r="N239" s="225" t="s">
        <v>38</v>
      </c>
      <c r="O239" s="89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8" t="s">
        <v>135</v>
      </c>
      <c r="AT239" s="228" t="s">
        <v>137</v>
      </c>
      <c r="AU239" s="228" t="s">
        <v>81</v>
      </c>
      <c r="AY239" s="15" t="s">
        <v>136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5" t="s">
        <v>81</v>
      </c>
      <c r="BK239" s="229">
        <f>ROUND(I239*H239,2)</f>
        <v>0</v>
      </c>
      <c r="BL239" s="15" t="s">
        <v>135</v>
      </c>
      <c r="BM239" s="228" t="s">
        <v>501</v>
      </c>
    </row>
    <row r="240" s="12" customFormat="1">
      <c r="A240" s="12"/>
      <c r="B240" s="241"/>
      <c r="C240" s="242"/>
      <c r="D240" s="230" t="s">
        <v>167</v>
      </c>
      <c r="E240" s="243" t="s">
        <v>502</v>
      </c>
      <c r="F240" s="244" t="s">
        <v>490</v>
      </c>
      <c r="G240" s="242"/>
      <c r="H240" s="245">
        <v>3360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51" t="s">
        <v>167</v>
      </c>
      <c r="AU240" s="251" t="s">
        <v>81</v>
      </c>
      <c r="AV240" s="12" t="s">
        <v>90</v>
      </c>
      <c r="AW240" s="12" t="s">
        <v>30</v>
      </c>
      <c r="AX240" s="12" t="s">
        <v>81</v>
      </c>
      <c r="AY240" s="251" t="s">
        <v>136</v>
      </c>
    </row>
    <row r="241" s="2" customFormat="1" ht="16.5" customHeight="1">
      <c r="A241" s="36"/>
      <c r="B241" s="37"/>
      <c r="C241" s="255" t="s">
        <v>503</v>
      </c>
      <c r="D241" s="255" t="s">
        <v>140</v>
      </c>
      <c r="E241" s="256" t="s">
        <v>325</v>
      </c>
      <c r="F241" s="257" t="s">
        <v>326</v>
      </c>
      <c r="G241" s="258" t="s">
        <v>327</v>
      </c>
      <c r="H241" s="259">
        <v>268.80000000000001</v>
      </c>
      <c r="I241" s="260"/>
      <c r="J241" s="261">
        <f>ROUND(I241*H241,2)</f>
        <v>0</v>
      </c>
      <c r="K241" s="257" t="s">
        <v>141</v>
      </c>
      <c r="L241" s="262"/>
      <c r="M241" s="263" t="s">
        <v>1</v>
      </c>
      <c r="N241" s="264" t="s">
        <v>38</v>
      </c>
      <c r="O241" s="89"/>
      <c r="P241" s="226">
        <f>O241*H241</f>
        <v>0</v>
      </c>
      <c r="Q241" s="226">
        <v>0.001</v>
      </c>
      <c r="R241" s="226">
        <f>Q241*H241</f>
        <v>0.26880000000000004</v>
      </c>
      <c r="S241" s="226">
        <v>0</v>
      </c>
      <c r="T241" s="227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8" t="s">
        <v>194</v>
      </c>
      <c r="AT241" s="228" t="s">
        <v>140</v>
      </c>
      <c r="AU241" s="228" t="s">
        <v>81</v>
      </c>
      <c r="AY241" s="15" t="s">
        <v>136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5" t="s">
        <v>81</v>
      </c>
      <c r="BK241" s="229">
        <f>ROUND(I241*H241,2)</f>
        <v>0</v>
      </c>
      <c r="BL241" s="15" t="s">
        <v>135</v>
      </c>
      <c r="BM241" s="228" t="s">
        <v>504</v>
      </c>
    </row>
    <row r="242" s="2" customFormat="1">
      <c r="A242" s="36"/>
      <c r="B242" s="37"/>
      <c r="C242" s="38"/>
      <c r="D242" s="230" t="s">
        <v>143</v>
      </c>
      <c r="E242" s="38"/>
      <c r="F242" s="231" t="s">
        <v>505</v>
      </c>
      <c r="G242" s="38"/>
      <c r="H242" s="38"/>
      <c r="I242" s="232"/>
      <c r="J242" s="38"/>
      <c r="K242" s="38"/>
      <c r="L242" s="42"/>
      <c r="M242" s="233"/>
      <c r="N242" s="234"/>
      <c r="O242" s="89"/>
      <c r="P242" s="89"/>
      <c r="Q242" s="89"/>
      <c r="R242" s="89"/>
      <c r="S242" s="89"/>
      <c r="T242" s="9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143</v>
      </c>
      <c r="AU242" s="15" t="s">
        <v>81</v>
      </c>
    </row>
    <row r="243" s="12" customFormat="1">
      <c r="A243" s="12"/>
      <c r="B243" s="241"/>
      <c r="C243" s="242"/>
      <c r="D243" s="230" t="s">
        <v>167</v>
      </c>
      <c r="E243" s="243" t="s">
        <v>506</v>
      </c>
      <c r="F243" s="244" t="s">
        <v>507</v>
      </c>
      <c r="G243" s="242"/>
      <c r="H243" s="245">
        <v>268.80000000000001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51" t="s">
        <v>167</v>
      </c>
      <c r="AU243" s="251" t="s">
        <v>81</v>
      </c>
      <c r="AV243" s="12" t="s">
        <v>90</v>
      </c>
      <c r="AW243" s="12" t="s">
        <v>30</v>
      </c>
      <c r="AX243" s="12" t="s">
        <v>81</v>
      </c>
      <c r="AY243" s="251" t="s">
        <v>136</v>
      </c>
    </row>
    <row r="244" s="2" customFormat="1" ht="24.15" customHeight="1">
      <c r="A244" s="36"/>
      <c r="B244" s="37"/>
      <c r="C244" s="217" t="s">
        <v>508</v>
      </c>
      <c r="D244" s="217" t="s">
        <v>137</v>
      </c>
      <c r="E244" s="218" t="s">
        <v>509</v>
      </c>
      <c r="F244" s="219" t="s">
        <v>510</v>
      </c>
      <c r="G244" s="220" t="s">
        <v>299</v>
      </c>
      <c r="H244" s="221">
        <v>3360</v>
      </c>
      <c r="I244" s="222"/>
      <c r="J244" s="223">
        <f>ROUND(I244*H244,2)</f>
        <v>0</v>
      </c>
      <c r="K244" s="219" t="s">
        <v>158</v>
      </c>
      <c r="L244" s="42"/>
      <c r="M244" s="224" t="s">
        <v>1</v>
      </c>
      <c r="N244" s="225" t="s">
        <v>38</v>
      </c>
      <c r="O244" s="89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8" t="s">
        <v>135</v>
      </c>
      <c r="AT244" s="228" t="s">
        <v>137</v>
      </c>
      <c r="AU244" s="228" t="s">
        <v>81</v>
      </c>
      <c r="AY244" s="15" t="s">
        <v>136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5" t="s">
        <v>81</v>
      </c>
      <c r="BK244" s="229">
        <f>ROUND(I244*H244,2)</f>
        <v>0</v>
      </c>
      <c r="BL244" s="15" t="s">
        <v>135</v>
      </c>
      <c r="BM244" s="228" t="s">
        <v>511</v>
      </c>
    </row>
    <row r="245" s="2" customFormat="1">
      <c r="A245" s="36"/>
      <c r="B245" s="37"/>
      <c r="C245" s="38"/>
      <c r="D245" s="239" t="s">
        <v>160</v>
      </c>
      <c r="E245" s="38"/>
      <c r="F245" s="240" t="s">
        <v>512</v>
      </c>
      <c r="G245" s="38"/>
      <c r="H245" s="38"/>
      <c r="I245" s="232"/>
      <c r="J245" s="38"/>
      <c r="K245" s="38"/>
      <c r="L245" s="42"/>
      <c r="M245" s="233"/>
      <c r="N245" s="234"/>
      <c r="O245" s="89"/>
      <c r="P245" s="89"/>
      <c r="Q245" s="89"/>
      <c r="R245" s="89"/>
      <c r="S245" s="89"/>
      <c r="T245" s="90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160</v>
      </c>
      <c r="AU245" s="15" t="s">
        <v>81</v>
      </c>
    </row>
    <row r="246" s="2" customFormat="1">
      <c r="A246" s="36"/>
      <c r="B246" s="37"/>
      <c r="C246" s="38"/>
      <c r="D246" s="230" t="s">
        <v>143</v>
      </c>
      <c r="E246" s="38"/>
      <c r="F246" s="231" t="s">
        <v>513</v>
      </c>
      <c r="G246" s="38"/>
      <c r="H246" s="38"/>
      <c r="I246" s="232"/>
      <c r="J246" s="38"/>
      <c r="K246" s="38"/>
      <c r="L246" s="42"/>
      <c r="M246" s="233"/>
      <c r="N246" s="234"/>
      <c r="O246" s="89"/>
      <c r="P246" s="89"/>
      <c r="Q246" s="89"/>
      <c r="R246" s="89"/>
      <c r="S246" s="89"/>
      <c r="T246" s="90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143</v>
      </c>
      <c r="AU246" s="15" t="s">
        <v>81</v>
      </c>
    </row>
    <row r="247" s="12" customFormat="1">
      <c r="A247" s="12"/>
      <c r="B247" s="241"/>
      <c r="C247" s="242"/>
      <c r="D247" s="230" t="s">
        <v>167</v>
      </c>
      <c r="E247" s="243" t="s">
        <v>514</v>
      </c>
      <c r="F247" s="244" t="s">
        <v>515</v>
      </c>
      <c r="G247" s="242"/>
      <c r="H247" s="245">
        <v>3360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51" t="s">
        <v>167</v>
      </c>
      <c r="AU247" s="251" t="s">
        <v>81</v>
      </c>
      <c r="AV247" s="12" t="s">
        <v>90</v>
      </c>
      <c r="AW247" s="12" t="s">
        <v>30</v>
      </c>
      <c r="AX247" s="12" t="s">
        <v>81</v>
      </c>
      <c r="AY247" s="251" t="s">
        <v>136</v>
      </c>
    </row>
    <row r="248" s="2" customFormat="1" ht="16.5" customHeight="1">
      <c r="A248" s="36"/>
      <c r="B248" s="37"/>
      <c r="C248" s="255" t="s">
        <v>516</v>
      </c>
      <c r="D248" s="255" t="s">
        <v>140</v>
      </c>
      <c r="E248" s="256" t="s">
        <v>517</v>
      </c>
      <c r="F248" s="257" t="s">
        <v>518</v>
      </c>
      <c r="G248" s="258" t="s">
        <v>327</v>
      </c>
      <c r="H248" s="259">
        <v>6.7199999999999998</v>
      </c>
      <c r="I248" s="260"/>
      <c r="J248" s="261">
        <f>ROUND(I248*H248,2)</f>
        <v>0</v>
      </c>
      <c r="K248" s="257" t="s">
        <v>141</v>
      </c>
      <c r="L248" s="262"/>
      <c r="M248" s="263" t="s">
        <v>1</v>
      </c>
      <c r="N248" s="264" t="s">
        <v>38</v>
      </c>
      <c r="O248" s="89"/>
      <c r="P248" s="226">
        <f>O248*H248</f>
        <v>0</v>
      </c>
      <c r="Q248" s="226">
        <v>0.001</v>
      </c>
      <c r="R248" s="226">
        <f>Q248*H248</f>
        <v>0.0067200000000000003</v>
      </c>
      <c r="S248" s="226">
        <v>0</v>
      </c>
      <c r="T248" s="227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8" t="s">
        <v>194</v>
      </c>
      <c r="AT248" s="228" t="s">
        <v>140</v>
      </c>
      <c r="AU248" s="228" t="s">
        <v>81</v>
      </c>
      <c r="AY248" s="15" t="s">
        <v>136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5" t="s">
        <v>81</v>
      </c>
      <c r="BK248" s="229">
        <f>ROUND(I248*H248,2)</f>
        <v>0</v>
      </c>
      <c r="BL248" s="15" t="s">
        <v>135</v>
      </c>
      <c r="BM248" s="228" t="s">
        <v>519</v>
      </c>
    </row>
    <row r="249" s="2" customFormat="1">
      <c r="A249" s="36"/>
      <c r="B249" s="37"/>
      <c r="C249" s="38"/>
      <c r="D249" s="230" t="s">
        <v>143</v>
      </c>
      <c r="E249" s="38"/>
      <c r="F249" s="231" t="s">
        <v>513</v>
      </c>
      <c r="G249" s="38"/>
      <c r="H249" s="38"/>
      <c r="I249" s="232"/>
      <c r="J249" s="38"/>
      <c r="K249" s="38"/>
      <c r="L249" s="42"/>
      <c r="M249" s="233"/>
      <c r="N249" s="234"/>
      <c r="O249" s="89"/>
      <c r="P249" s="89"/>
      <c r="Q249" s="89"/>
      <c r="R249" s="89"/>
      <c r="S249" s="89"/>
      <c r="T249" s="90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143</v>
      </c>
      <c r="AU249" s="15" t="s">
        <v>81</v>
      </c>
    </row>
    <row r="250" s="12" customFormat="1">
      <c r="A250" s="12"/>
      <c r="B250" s="241"/>
      <c r="C250" s="242"/>
      <c r="D250" s="230" t="s">
        <v>167</v>
      </c>
      <c r="E250" s="243" t="s">
        <v>520</v>
      </c>
      <c r="F250" s="244" t="s">
        <v>521</v>
      </c>
      <c r="G250" s="242"/>
      <c r="H250" s="245">
        <v>6.7199999999999998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51" t="s">
        <v>167</v>
      </c>
      <c r="AU250" s="251" t="s">
        <v>81</v>
      </c>
      <c r="AV250" s="12" t="s">
        <v>90</v>
      </c>
      <c r="AW250" s="12" t="s">
        <v>30</v>
      </c>
      <c r="AX250" s="12" t="s">
        <v>81</v>
      </c>
      <c r="AY250" s="251" t="s">
        <v>136</v>
      </c>
    </row>
    <row r="251" s="2" customFormat="1" ht="24.15" customHeight="1">
      <c r="A251" s="36"/>
      <c r="B251" s="37"/>
      <c r="C251" s="217" t="s">
        <v>522</v>
      </c>
      <c r="D251" s="217" t="s">
        <v>137</v>
      </c>
      <c r="E251" s="218" t="s">
        <v>523</v>
      </c>
      <c r="F251" s="219" t="s">
        <v>524</v>
      </c>
      <c r="G251" s="220" t="s">
        <v>299</v>
      </c>
      <c r="H251" s="221">
        <v>3360</v>
      </c>
      <c r="I251" s="222"/>
      <c r="J251" s="223">
        <f>ROUND(I251*H251,2)</f>
        <v>0</v>
      </c>
      <c r="K251" s="219" t="s">
        <v>158</v>
      </c>
      <c r="L251" s="42"/>
      <c r="M251" s="224" t="s">
        <v>1</v>
      </c>
      <c r="N251" s="225" t="s">
        <v>38</v>
      </c>
      <c r="O251" s="89"/>
      <c r="P251" s="226">
        <f>O251*H251</f>
        <v>0</v>
      </c>
      <c r="Q251" s="226">
        <v>5.0000000000000002E-05</v>
      </c>
      <c r="R251" s="226">
        <f>Q251*H251</f>
        <v>0.16800000000000001</v>
      </c>
      <c r="S251" s="226">
        <v>0</v>
      </c>
      <c r="T251" s="227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8" t="s">
        <v>135</v>
      </c>
      <c r="AT251" s="228" t="s">
        <v>137</v>
      </c>
      <c r="AU251" s="228" t="s">
        <v>81</v>
      </c>
      <c r="AY251" s="15" t="s">
        <v>136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5" t="s">
        <v>81</v>
      </c>
      <c r="BK251" s="229">
        <f>ROUND(I251*H251,2)</f>
        <v>0</v>
      </c>
      <c r="BL251" s="15" t="s">
        <v>135</v>
      </c>
      <c r="BM251" s="228" t="s">
        <v>525</v>
      </c>
    </row>
    <row r="252" s="2" customFormat="1">
      <c r="A252" s="36"/>
      <c r="B252" s="37"/>
      <c r="C252" s="38"/>
      <c r="D252" s="239" t="s">
        <v>160</v>
      </c>
      <c r="E252" s="38"/>
      <c r="F252" s="240" t="s">
        <v>526</v>
      </c>
      <c r="G252" s="38"/>
      <c r="H252" s="38"/>
      <c r="I252" s="232"/>
      <c r="J252" s="38"/>
      <c r="K252" s="38"/>
      <c r="L252" s="42"/>
      <c r="M252" s="233"/>
      <c r="N252" s="234"/>
      <c r="O252" s="89"/>
      <c r="P252" s="89"/>
      <c r="Q252" s="89"/>
      <c r="R252" s="89"/>
      <c r="S252" s="89"/>
      <c r="T252" s="90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160</v>
      </c>
      <c r="AU252" s="15" t="s">
        <v>81</v>
      </c>
    </row>
    <row r="253" s="12" customFormat="1">
      <c r="A253" s="12"/>
      <c r="B253" s="241"/>
      <c r="C253" s="242"/>
      <c r="D253" s="230" t="s">
        <v>167</v>
      </c>
      <c r="E253" s="243" t="s">
        <v>527</v>
      </c>
      <c r="F253" s="244" t="s">
        <v>486</v>
      </c>
      <c r="G253" s="242"/>
      <c r="H253" s="245">
        <v>3360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51" t="s">
        <v>167</v>
      </c>
      <c r="AU253" s="251" t="s">
        <v>81</v>
      </c>
      <c r="AV253" s="12" t="s">
        <v>90</v>
      </c>
      <c r="AW253" s="12" t="s">
        <v>30</v>
      </c>
      <c r="AX253" s="12" t="s">
        <v>81</v>
      </c>
      <c r="AY253" s="251" t="s">
        <v>136</v>
      </c>
    </row>
    <row r="254" s="2" customFormat="1" ht="16.5" customHeight="1">
      <c r="A254" s="36"/>
      <c r="B254" s="37"/>
      <c r="C254" s="255" t="s">
        <v>528</v>
      </c>
      <c r="D254" s="255" t="s">
        <v>140</v>
      </c>
      <c r="E254" s="256" t="s">
        <v>529</v>
      </c>
      <c r="F254" s="257" t="s">
        <v>530</v>
      </c>
      <c r="G254" s="258" t="s">
        <v>193</v>
      </c>
      <c r="H254" s="259">
        <v>3360</v>
      </c>
      <c r="I254" s="260"/>
      <c r="J254" s="261">
        <f>ROUND(I254*H254,2)</f>
        <v>0</v>
      </c>
      <c r="K254" s="257" t="s">
        <v>141</v>
      </c>
      <c r="L254" s="262"/>
      <c r="M254" s="263" t="s">
        <v>1</v>
      </c>
      <c r="N254" s="264" t="s">
        <v>38</v>
      </c>
      <c r="O254" s="89"/>
      <c r="P254" s="226">
        <f>O254*H254</f>
        <v>0</v>
      </c>
      <c r="Q254" s="226">
        <v>0.002</v>
      </c>
      <c r="R254" s="226">
        <f>Q254*H254</f>
        <v>6.7199999999999998</v>
      </c>
      <c r="S254" s="226">
        <v>0</v>
      </c>
      <c r="T254" s="227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8" t="s">
        <v>194</v>
      </c>
      <c r="AT254" s="228" t="s">
        <v>140</v>
      </c>
      <c r="AU254" s="228" t="s">
        <v>81</v>
      </c>
      <c r="AY254" s="15" t="s">
        <v>136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5" t="s">
        <v>81</v>
      </c>
      <c r="BK254" s="229">
        <f>ROUND(I254*H254,2)</f>
        <v>0</v>
      </c>
      <c r="BL254" s="15" t="s">
        <v>135</v>
      </c>
      <c r="BM254" s="228" t="s">
        <v>531</v>
      </c>
    </row>
    <row r="255" s="2" customFormat="1">
      <c r="A255" s="36"/>
      <c r="B255" s="37"/>
      <c r="C255" s="38"/>
      <c r="D255" s="230" t="s">
        <v>143</v>
      </c>
      <c r="E255" s="38"/>
      <c r="F255" s="231" t="s">
        <v>532</v>
      </c>
      <c r="G255" s="38"/>
      <c r="H255" s="38"/>
      <c r="I255" s="232"/>
      <c r="J255" s="38"/>
      <c r="K255" s="38"/>
      <c r="L255" s="42"/>
      <c r="M255" s="233"/>
      <c r="N255" s="234"/>
      <c r="O255" s="89"/>
      <c r="P255" s="89"/>
      <c r="Q255" s="89"/>
      <c r="R255" s="89"/>
      <c r="S255" s="89"/>
      <c r="T255" s="90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143</v>
      </c>
      <c r="AU255" s="15" t="s">
        <v>81</v>
      </c>
    </row>
    <row r="256" s="12" customFormat="1">
      <c r="A256" s="12"/>
      <c r="B256" s="241"/>
      <c r="C256" s="242"/>
      <c r="D256" s="230" t="s">
        <v>167</v>
      </c>
      <c r="E256" s="243" t="s">
        <v>533</v>
      </c>
      <c r="F256" s="244" t="s">
        <v>486</v>
      </c>
      <c r="G256" s="242"/>
      <c r="H256" s="245">
        <v>3360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51" t="s">
        <v>167</v>
      </c>
      <c r="AU256" s="251" t="s">
        <v>81</v>
      </c>
      <c r="AV256" s="12" t="s">
        <v>90</v>
      </c>
      <c r="AW256" s="12" t="s">
        <v>30</v>
      </c>
      <c r="AX256" s="12" t="s">
        <v>81</v>
      </c>
      <c r="AY256" s="251" t="s">
        <v>136</v>
      </c>
    </row>
    <row r="257" s="2" customFormat="1" ht="16.5" customHeight="1">
      <c r="A257" s="36"/>
      <c r="B257" s="37"/>
      <c r="C257" s="255" t="s">
        <v>534</v>
      </c>
      <c r="D257" s="255" t="s">
        <v>140</v>
      </c>
      <c r="E257" s="256" t="s">
        <v>351</v>
      </c>
      <c r="F257" s="257" t="s">
        <v>352</v>
      </c>
      <c r="G257" s="258" t="s">
        <v>140</v>
      </c>
      <c r="H257" s="259">
        <v>2688</v>
      </c>
      <c r="I257" s="260"/>
      <c r="J257" s="261">
        <f>ROUND(I257*H257,2)</f>
        <v>0</v>
      </c>
      <c r="K257" s="257" t="s">
        <v>141</v>
      </c>
      <c r="L257" s="262"/>
      <c r="M257" s="263" t="s">
        <v>1</v>
      </c>
      <c r="N257" s="264" t="s">
        <v>38</v>
      </c>
      <c r="O257" s="89"/>
      <c r="P257" s="226">
        <f>O257*H257</f>
        <v>0</v>
      </c>
      <c r="Q257" s="226">
        <v>0.00010000000000000001</v>
      </c>
      <c r="R257" s="226">
        <f>Q257*H257</f>
        <v>0.26880000000000004</v>
      </c>
      <c r="S257" s="226">
        <v>0</v>
      </c>
      <c r="T257" s="227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8" t="s">
        <v>194</v>
      </c>
      <c r="AT257" s="228" t="s">
        <v>140</v>
      </c>
      <c r="AU257" s="228" t="s">
        <v>81</v>
      </c>
      <c r="AY257" s="15" t="s">
        <v>136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5" t="s">
        <v>81</v>
      </c>
      <c r="BK257" s="229">
        <f>ROUND(I257*H257,2)</f>
        <v>0</v>
      </c>
      <c r="BL257" s="15" t="s">
        <v>135</v>
      </c>
      <c r="BM257" s="228" t="s">
        <v>535</v>
      </c>
    </row>
    <row r="258" s="12" customFormat="1">
      <c r="A258" s="12"/>
      <c r="B258" s="241"/>
      <c r="C258" s="242"/>
      <c r="D258" s="230" t="s">
        <v>167</v>
      </c>
      <c r="E258" s="243" t="s">
        <v>536</v>
      </c>
      <c r="F258" s="244" t="s">
        <v>537</v>
      </c>
      <c r="G258" s="242"/>
      <c r="H258" s="245">
        <v>2688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51" t="s">
        <v>167</v>
      </c>
      <c r="AU258" s="251" t="s">
        <v>81</v>
      </c>
      <c r="AV258" s="12" t="s">
        <v>90</v>
      </c>
      <c r="AW258" s="12" t="s">
        <v>30</v>
      </c>
      <c r="AX258" s="12" t="s">
        <v>81</v>
      </c>
      <c r="AY258" s="251" t="s">
        <v>136</v>
      </c>
    </row>
    <row r="259" s="2" customFormat="1" ht="33" customHeight="1">
      <c r="A259" s="36"/>
      <c r="B259" s="37"/>
      <c r="C259" s="217" t="s">
        <v>259</v>
      </c>
      <c r="D259" s="217" t="s">
        <v>137</v>
      </c>
      <c r="E259" s="218" t="s">
        <v>378</v>
      </c>
      <c r="F259" s="219" t="s">
        <v>379</v>
      </c>
      <c r="G259" s="220" t="s">
        <v>157</v>
      </c>
      <c r="H259" s="221">
        <v>3360</v>
      </c>
      <c r="I259" s="222"/>
      <c r="J259" s="223">
        <f>ROUND(I259*H259,2)</f>
        <v>0</v>
      </c>
      <c r="K259" s="219" t="s">
        <v>158</v>
      </c>
      <c r="L259" s="42"/>
      <c r="M259" s="224" t="s">
        <v>1</v>
      </c>
      <c r="N259" s="225" t="s">
        <v>38</v>
      </c>
      <c r="O259" s="89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8" t="s">
        <v>135</v>
      </c>
      <c r="AT259" s="228" t="s">
        <v>137</v>
      </c>
      <c r="AU259" s="228" t="s">
        <v>81</v>
      </c>
      <c r="AY259" s="15" t="s">
        <v>136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5" t="s">
        <v>81</v>
      </c>
      <c r="BK259" s="229">
        <f>ROUND(I259*H259,2)</f>
        <v>0</v>
      </c>
      <c r="BL259" s="15" t="s">
        <v>135</v>
      </c>
      <c r="BM259" s="228" t="s">
        <v>538</v>
      </c>
    </row>
    <row r="260" s="2" customFormat="1">
      <c r="A260" s="36"/>
      <c r="B260" s="37"/>
      <c r="C260" s="38"/>
      <c r="D260" s="239" t="s">
        <v>160</v>
      </c>
      <c r="E260" s="38"/>
      <c r="F260" s="240" t="s">
        <v>381</v>
      </c>
      <c r="G260" s="38"/>
      <c r="H260" s="38"/>
      <c r="I260" s="232"/>
      <c r="J260" s="38"/>
      <c r="K260" s="38"/>
      <c r="L260" s="42"/>
      <c r="M260" s="233"/>
      <c r="N260" s="234"/>
      <c r="O260" s="89"/>
      <c r="P260" s="89"/>
      <c r="Q260" s="89"/>
      <c r="R260" s="89"/>
      <c r="S260" s="89"/>
      <c r="T260" s="90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160</v>
      </c>
      <c r="AU260" s="15" t="s">
        <v>81</v>
      </c>
    </row>
    <row r="261" s="12" customFormat="1">
      <c r="A261" s="12"/>
      <c r="B261" s="241"/>
      <c r="C261" s="242"/>
      <c r="D261" s="230" t="s">
        <v>167</v>
      </c>
      <c r="E261" s="243" t="s">
        <v>539</v>
      </c>
      <c r="F261" s="244" t="s">
        <v>486</v>
      </c>
      <c r="G261" s="242"/>
      <c r="H261" s="245">
        <v>3360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51" t="s">
        <v>167</v>
      </c>
      <c r="AU261" s="251" t="s">
        <v>81</v>
      </c>
      <c r="AV261" s="12" t="s">
        <v>90</v>
      </c>
      <c r="AW261" s="12" t="s">
        <v>30</v>
      </c>
      <c r="AX261" s="12" t="s">
        <v>81</v>
      </c>
      <c r="AY261" s="251" t="s">
        <v>136</v>
      </c>
    </row>
    <row r="262" s="2" customFormat="1" ht="16.5" customHeight="1">
      <c r="A262" s="36"/>
      <c r="B262" s="37"/>
      <c r="C262" s="255" t="s">
        <v>540</v>
      </c>
      <c r="D262" s="255" t="s">
        <v>140</v>
      </c>
      <c r="E262" s="256" t="s">
        <v>385</v>
      </c>
      <c r="F262" s="257" t="s">
        <v>386</v>
      </c>
      <c r="G262" s="258" t="s">
        <v>387</v>
      </c>
      <c r="H262" s="259">
        <v>336</v>
      </c>
      <c r="I262" s="260"/>
      <c r="J262" s="261">
        <f>ROUND(I262*H262,2)</f>
        <v>0</v>
      </c>
      <c r="K262" s="257" t="s">
        <v>141</v>
      </c>
      <c r="L262" s="262"/>
      <c r="M262" s="263" t="s">
        <v>1</v>
      </c>
      <c r="N262" s="264" t="s">
        <v>38</v>
      </c>
      <c r="O262" s="89"/>
      <c r="P262" s="226">
        <f>O262*H262</f>
        <v>0</v>
      </c>
      <c r="Q262" s="226">
        <v>0.59999999999999998</v>
      </c>
      <c r="R262" s="226">
        <f>Q262*H262</f>
        <v>201.59999999999999</v>
      </c>
      <c r="S262" s="226">
        <v>0</v>
      </c>
      <c r="T262" s="227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8" t="s">
        <v>194</v>
      </c>
      <c r="AT262" s="228" t="s">
        <v>140</v>
      </c>
      <c r="AU262" s="228" t="s">
        <v>81</v>
      </c>
      <c r="AY262" s="15" t="s">
        <v>136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5" t="s">
        <v>81</v>
      </c>
      <c r="BK262" s="229">
        <f>ROUND(I262*H262,2)</f>
        <v>0</v>
      </c>
      <c r="BL262" s="15" t="s">
        <v>135</v>
      </c>
      <c r="BM262" s="228" t="s">
        <v>541</v>
      </c>
    </row>
    <row r="263" s="12" customFormat="1">
      <c r="A263" s="12"/>
      <c r="B263" s="241"/>
      <c r="C263" s="242"/>
      <c r="D263" s="230" t="s">
        <v>167</v>
      </c>
      <c r="E263" s="243" t="s">
        <v>542</v>
      </c>
      <c r="F263" s="244" t="s">
        <v>543</v>
      </c>
      <c r="G263" s="242"/>
      <c r="H263" s="245">
        <v>336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51" t="s">
        <v>167</v>
      </c>
      <c r="AU263" s="251" t="s">
        <v>81</v>
      </c>
      <c r="AV263" s="12" t="s">
        <v>90</v>
      </c>
      <c r="AW263" s="12" t="s">
        <v>30</v>
      </c>
      <c r="AX263" s="12" t="s">
        <v>81</v>
      </c>
      <c r="AY263" s="251" t="s">
        <v>136</v>
      </c>
    </row>
    <row r="264" s="2" customFormat="1" ht="21.75" customHeight="1">
      <c r="A264" s="36"/>
      <c r="B264" s="37"/>
      <c r="C264" s="217" t="s">
        <v>544</v>
      </c>
      <c r="D264" s="217" t="s">
        <v>137</v>
      </c>
      <c r="E264" s="218" t="s">
        <v>393</v>
      </c>
      <c r="F264" s="219" t="s">
        <v>394</v>
      </c>
      <c r="G264" s="220" t="s">
        <v>387</v>
      </c>
      <c r="H264" s="221">
        <v>201.59999999999999</v>
      </c>
      <c r="I264" s="222"/>
      <c r="J264" s="223">
        <f>ROUND(I264*H264,2)</f>
        <v>0</v>
      </c>
      <c r="K264" s="219" t="s">
        <v>158</v>
      </c>
      <c r="L264" s="42"/>
      <c r="M264" s="224" t="s">
        <v>1</v>
      </c>
      <c r="N264" s="225" t="s">
        <v>38</v>
      </c>
      <c r="O264" s="89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8" t="s">
        <v>135</v>
      </c>
      <c r="AT264" s="228" t="s">
        <v>137</v>
      </c>
      <c r="AU264" s="228" t="s">
        <v>81</v>
      </c>
      <c r="AY264" s="15" t="s">
        <v>136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5" t="s">
        <v>81</v>
      </c>
      <c r="BK264" s="229">
        <f>ROUND(I264*H264,2)</f>
        <v>0</v>
      </c>
      <c r="BL264" s="15" t="s">
        <v>135</v>
      </c>
      <c r="BM264" s="228" t="s">
        <v>545</v>
      </c>
    </row>
    <row r="265" s="2" customFormat="1">
      <c r="A265" s="36"/>
      <c r="B265" s="37"/>
      <c r="C265" s="38"/>
      <c r="D265" s="239" t="s">
        <v>160</v>
      </c>
      <c r="E265" s="38"/>
      <c r="F265" s="240" t="s">
        <v>396</v>
      </c>
      <c r="G265" s="38"/>
      <c r="H265" s="38"/>
      <c r="I265" s="232"/>
      <c r="J265" s="38"/>
      <c r="K265" s="38"/>
      <c r="L265" s="42"/>
      <c r="M265" s="233"/>
      <c r="N265" s="234"/>
      <c r="O265" s="89"/>
      <c r="P265" s="89"/>
      <c r="Q265" s="89"/>
      <c r="R265" s="89"/>
      <c r="S265" s="89"/>
      <c r="T265" s="90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160</v>
      </c>
      <c r="AU265" s="15" t="s">
        <v>81</v>
      </c>
    </row>
    <row r="266" s="12" customFormat="1">
      <c r="A266" s="12"/>
      <c r="B266" s="241"/>
      <c r="C266" s="242"/>
      <c r="D266" s="230" t="s">
        <v>167</v>
      </c>
      <c r="E266" s="243" t="s">
        <v>546</v>
      </c>
      <c r="F266" s="244" t="s">
        <v>547</v>
      </c>
      <c r="G266" s="242"/>
      <c r="H266" s="245">
        <v>201.59999999999999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51" t="s">
        <v>167</v>
      </c>
      <c r="AU266" s="251" t="s">
        <v>81</v>
      </c>
      <c r="AV266" s="12" t="s">
        <v>90</v>
      </c>
      <c r="AW266" s="12" t="s">
        <v>30</v>
      </c>
      <c r="AX266" s="12" t="s">
        <v>81</v>
      </c>
      <c r="AY266" s="251" t="s">
        <v>136</v>
      </c>
    </row>
    <row r="267" s="2" customFormat="1" ht="16.5" customHeight="1">
      <c r="A267" s="36"/>
      <c r="B267" s="37"/>
      <c r="C267" s="255" t="s">
        <v>548</v>
      </c>
      <c r="D267" s="255" t="s">
        <v>140</v>
      </c>
      <c r="E267" s="256" t="s">
        <v>400</v>
      </c>
      <c r="F267" s="257" t="s">
        <v>401</v>
      </c>
      <c r="G267" s="258" t="s">
        <v>387</v>
      </c>
      <c r="H267" s="259">
        <v>201.59999999999999</v>
      </c>
      <c r="I267" s="260"/>
      <c r="J267" s="261">
        <f>ROUND(I267*H267,2)</f>
        <v>0</v>
      </c>
      <c r="K267" s="257" t="s">
        <v>141</v>
      </c>
      <c r="L267" s="262"/>
      <c r="M267" s="263" t="s">
        <v>1</v>
      </c>
      <c r="N267" s="264" t="s">
        <v>38</v>
      </c>
      <c r="O267" s="89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8" t="s">
        <v>194</v>
      </c>
      <c r="AT267" s="228" t="s">
        <v>140</v>
      </c>
      <c r="AU267" s="228" t="s">
        <v>81</v>
      </c>
      <c r="AY267" s="15" t="s">
        <v>136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5" t="s">
        <v>81</v>
      </c>
      <c r="BK267" s="229">
        <f>ROUND(I267*H267,2)</f>
        <v>0</v>
      </c>
      <c r="BL267" s="15" t="s">
        <v>135</v>
      </c>
      <c r="BM267" s="228" t="s">
        <v>549</v>
      </c>
    </row>
    <row r="268" s="12" customFormat="1">
      <c r="A268" s="12"/>
      <c r="B268" s="241"/>
      <c r="C268" s="242"/>
      <c r="D268" s="230" t="s">
        <v>167</v>
      </c>
      <c r="E268" s="243" t="s">
        <v>550</v>
      </c>
      <c r="F268" s="244" t="s">
        <v>551</v>
      </c>
      <c r="G268" s="242"/>
      <c r="H268" s="245">
        <v>201.59999999999999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51" t="s">
        <v>167</v>
      </c>
      <c r="AU268" s="251" t="s">
        <v>81</v>
      </c>
      <c r="AV268" s="12" t="s">
        <v>90</v>
      </c>
      <c r="AW268" s="12" t="s">
        <v>30</v>
      </c>
      <c r="AX268" s="12" t="s">
        <v>81</v>
      </c>
      <c r="AY268" s="251" t="s">
        <v>136</v>
      </c>
    </row>
    <row r="269" s="2" customFormat="1" ht="16.5" customHeight="1">
      <c r="A269" s="36"/>
      <c r="B269" s="37"/>
      <c r="C269" s="217" t="s">
        <v>552</v>
      </c>
      <c r="D269" s="217" t="s">
        <v>137</v>
      </c>
      <c r="E269" s="218" t="s">
        <v>404</v>
      </c>
      <c r="F269" s="219" t="s">
        <v>405</v>
      </c>
      <c r="G269" s="220" t="s">
        <v>387</v>
      </c>
      <c r="H269" s="221">
        <v>201.59999999999999</v>
      </c>
      <c r="I269" s="222"/>
      <c r="J269" s="223">
        <f>ROUND(I269*H269,2)</f>
        <v>0</v>
      </c>
      <c r="K269" s="219" t="s">
        <v>158</v>
      </c>
      <c r="L269" s="42"/>
      <c r="M269" s="224" t="s">
        <v>1</v>
      </c>
      <c r="N269" s="225" t="s">
        <v>38</v>
      </c>
      <c r="O269" s="89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8" t="s">
        <v>135</v>
      </c>
      <c r="AT269" s="228" t="s">
        <v>137</v>
      </c>
      <c r="AU269" s="228" t="s">
        <v>81</v>
      </c>
      <c r="AY269" s="15" t="s">
        <v>136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5" t="s">
        <v>81</v>
      </c>
      <c r="BK269" s="229">
        <f>ROUND(I269*H269,2)</f>
        <v>0</v>
      </c>
      <c r="BL269" s="15" t="s">
        <v>135</v>
      </c>
      <c r="BM269" s="228" t="s">
        <v>553</v>
      </c>
    </row>
    <row r="270" s="2" customFormat="1">
      <c r="A270" s="36"/>
      <c r="B270" s="37"/>
      <c r="C270" s="38"/>
      <c r="D270" s="239" t="s">
        <v>160</v>
      </c>
      <c r="E270" s="38"/>
      <c r="F270" s="240" t="s">
        <v>407</v>
      </c>
      <c r="G270" s="38"/>
      <c r="H270" s="38"/>
      <c r="I270" s="232"/>
      <c r="J270" s="38"/>
      <c r="K270" s="38"/>
      <c r="L270" s="42"/>
      <c r="M270" s="233"/>
      <c r="N270" s="234"/>
      <c r="O270" s="89"/>
      <c r="P270" s="89"/>
      <c r="Q270" s="89"/>
      <c r="R270" s="89"/>
      <c r="S270" s="89"/>
      <c r="T270" s="90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160</v>
      </c>
      <c r="AU270" s="15" t="s">
        <v>81</v>
      </c>
    </row>
    <row r="271" s="12" customFormat="1">
      <c r="A271" s="12"/>
      <c r="B271" s="241"/>
      <c r="C271" s="242"/>
      <c r="D271" s="230" t="s">
        <v>167</v>
      </c>
      <c r="E271" s="243" t="s">
        <v>554</v>
      </c>
      <c r="F271" s="244" t="s">
        <v>551</v>
      </c>
      <c r="G271" s="242"/>
      <c r="H271" s="245">
        <v>201.59999999999999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51" t="s">
        <v>167</v>
      </c>
      <c r="AU271" s="251" t="s">
        <v>81</v>
      </c>
      <c r="AV271" s="12" t="s">
        <v>90</v>
      </c>
      <c r="AW271" s="12" t="s">
        <v>30</v>
      </c>
      <c r="AX271" s="12" t="s">
        <v>81</v>
      </c>
      <c r="AY271" s="251" t="s">
        <v>136</v>
      </c>
    </row>
    <row r="272" s="2" customFormat="1" ht="24.15" customHeight="1">
      <c r="A272" s="36"/>
      <c r="B272" s="37"/>
      <c r="C272" s="217" t="s">
        <v>555</v>
      </c>
      <c r="D272" s="217" t="s">
        <v>137</v>
      </c>
      <c r="E272" s="218" t="s">
        <v>556</v>
      </c>
      <c r="F272" s="219" t="s">
        <v>309</v>
      </c>
      <c r="G272" s="220" t="s">
        <v>299</v>
      </c>
      <c r="H272" s="221">
        <v>3360</v>
      </c>
      <c r="I272" s="222"/>
      <c r="J272" s="223">
        <f>ROUND(I272*H272,2)</f>
        <v>0</v>
      </c>
      <c r="K272" s="219" t="s">
        <v>158</v>
      </c>
      <c r="L272" s="42"/>
      <c r="M272" s="224" t="s">
        <v>1</v>
      </c>
      <c r="N272" s="225" t="s">
        <v>38</v>
      </c>
      <c r="O272" s="89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8" t="s">
        <v>135</v>
      </c>
      <c r="AT272" s="228" t="s">
        <v>137</v>
      </c>
      <c r="AU272" s="228" t="s">
        <v>81</v>
      </c>
      <c r="AY272" s="15" t="s">
        <v>136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5" t="s">
        <v>81</v>
      </c>
      <c r="BK272" s="229">
        <f>ROUND(I272*H272,2)</f>
        <v>0</v>
      </c>
      <c r="BL272" s="15" t="s">
        <v>135</v>
      </c>
      <c r="BM272" s="228" t="s">
        <v>557</v>
      </c>
    </row>
    <row r="273" s="2" customFormat="1">
      <c r="A273" s="36"/>
      <c r="B273" s="37"/>
      <c r="C273" s="38"/>
      <c r="D273" s="239" t="s">
        <v>160</v>
      </c>
      <c r="E273" s="38"/>
      <c r="F273" s="240" t="s">
        <v>558</v>
      </c>
      <c r="G273" s="38"/>
      <c r="H273" s="38"/>
      <c r="I273" s="232"/>
      <c r="J273" s="38"/>
      <c r="K273" s="38"/>
      <c r="L273" s="42"/>
      <c r="M273" s="233"/>
      <c r="N273" s="234"/>
      <c r="O273" s="89"/>
      <c r="P273" s="89"/>
      <c r="Q273" s="89"/>
      <c r="R273" s="89"/>
      <c r="S273" s="89"/>
      <c r="T273" s="90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160</v>
      </c>
      <c r="AU273" s="15" t="s">
        <v>81</v>
      </c>
    </row>
    <row r="274" s="12" customFormat="1">
      <c r="A274" s="12"/>
      <c r="B274" s="241"/>
      <c r="C274" s="242"/>
      <c r="D274" s="230" t="s">
        <v>167</v>
      </c>
      <c r="E274" s="243" t="s">
        <v>559</v>
      </c>
      <c r="F274" s="244" t="s">
        <v>479</v>
      </c>
      <c r="G274" s="242"/>
      <c r="H274" s="245">
        <v>3360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51" t="s">
        <v>167</v>
      </c>
      <c r="AU274" s="251" t="s">
        <v>81</v>
      </c>
      <c r="AV274" s="12" t="s">
        <v>90</v>
      </c>
      <c r="AW274" s="12" t="s">
        <v>30</v>
      </c>
      <c r="AX274" s="12" t="s">
        <v>81</v>
      </c>
      <c r="AY274" s="251" t="s">
        <v>136</v>
      </c>
    </row>
    <row r="275" s="2" customFormat="1" ht="16.5" customHeight="1">
      <c r="A275" s="36"/>
      <c r="B275" s="37"/>
      <c r="C275" s="255" t="s">
        <v>560</v>
      </c>
      <c r="D275" s="255" t="s">
        <v>140</v>
      </c>
      <c r="E275" s="256" t="s">
        <v>561</v>
      </c>
      <c r="F275" s="257" t="s">
        <v>562</v>
      </c>
      <c r="G275" s="258" t="s">
        <v>193</v>
      </c>
      <c r="H275" s="259">
        <v>465</v>
      </c>
      <c r="I275" s="260"/>
      <c r="J275" s="261">
        <f>ROUND(I275*H275,2)</f>
        <v>0</v>
      </c>
      <c r="K275" s="257" t="s">
        <v>141</v>
      </c>
      <c r="L275" s="262"/>
      <c r="M275" s="263" t="s">
        <v>1</v>
      </c>
      <c r="N275" s="264" t="s">
        <v>38</v>
      </c>
      <c r="O275" s="89"/>
      <c r="P275" s="226">
        <f>O275*H275</f>
        <v>0</v>
      </c>
      <c r="Q275" s="226">
        <v>0.0040000000000000001</v>
      </c>
      <c r="R275" s="226">
        <f>Q275*H275</f>
        <v>1.8600000000000001</v>
      </c>
      <c r="S275" s="226">
        <v>0</v>
      </c>
      <c r="T275" s="227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8" t="s">
        <v>194</v>
      </c>
      <c r="AT275" s="228" t="s">
        <v>140</v>
      </c>
      <c r="AU275" s="228" t="s">
        <v>81</v>
      </c>
      <c r="AY275" s="15" t="s">
        <v>136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5" t="s">
        <v>81</v>
      </c>
      <c r="BK275" s="229">
        <f>ROUND(I275*H275,2)</f>
        <v>0</v>
      </c>
      <c r="BL275" s="15" t="s">
        <v>135</v>
      </c>
      <c r="BM275" s="228" t="s">
        <v>563</v>
      </c>
    </row>
    <row r="276" s="2" customFormat="1" ht="16.5" customHeight="1">
      <c r="A276" s="36"/>
      <c r="B276" s="37"/>
      <c r="C276" s="255" t="s">
        <v>564</v>
      </c>
      <c r="D276" s="255" t="s">
        <v>140</v>
      </c>
      <c r="E276" s="256" t="s">
        <v>565</v>
      </c>
      <c r="F276" s="257" t="s">
        <v>566</v>
      </c>
      <c r="G276" s="258" t="s">
        <v>193</v>
      </c>
      <c r="H276" s="259">
        <v>415</v>
      </c>
      <c r="I276" s="260"/>
      <c r="J276" s="261">
        <f>ROUND(I276*H276,2)</f>
        <v>0</v>
      </c>
      <c r="K276" s="257" t="s">
        <v>141</v>
      </c>
      <c r="L276" s="262"/>
      <c r="M276" s="263" t="s">
        <v>1</v>
      </c>
      <c r="N276" s="264" t="s">
        <v>38</v>
      </c>
      <c r="O276" s="89"/>
      <c r="P276" s="226">
        <f>O276*H276</f>
        <v>0</v>
      </c>
      <c r="Q276" s="226">
        <v>0.0040000000000000001</v>
      </c>
      <c r="R276" s="226">
        <f>Q276*H276</f>
        <v>1.6600000000000001</v>
      </c>
      <c r="S276" s="226">
        <v>0</v>
      </c>
      <c r="T276" s="227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8" t="s">
        <v>194</v>
      </c>
      <c r="AT276" s="228" t="s">
        <v>140</v>
      </c>
      <c r="AU276" s="228" t="s">
        <v>81</v>
      </c>
      <c r="AY276" s="15" t="s">
        <v>136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5" t="s">
        <v>81</v>
      </c>
      <c r="BK276" s="229">
        <f>ROUND(I276*H276,2)</f>
        <v>0</v>
      </c>
      <c r="BL276" s="15" t="s">
        <v>135</v>
      </c>
      <c r="BM276" s="228" t="s">
        <v>567</v>
      </c>
    </row>
    <row r="277" s="2" customFormat="1" ht="16.5" customHeight="1">
      <c r="A277" s="36"/>
      <c r="B277" s="37"/>
      <c r="C277" s="255" t="s">
        <v>568</v>
      </c>
      <c r="D277" s="255" t="s">
        <v>140</v>
      </c>
      <c r="E277" s="256" t="s">
        <v>569</v>
      </c>
      <c r="F277" s="257" t="s">
        <v>570</v>
      </c>
      <c r="G277" s="258" t="s">
        <v>193</v>
      </c>
      <c r="H277" s="259">
        <v>410</v>
      </c>
      <c r="I277" s="260"/>
      <c r="J277" s="261">
        <f>ROUND(I277*H277,2)</f>
        <v>0</v>
      </c>
      <c r="K277" s="257" t="s">
        <v>141</v>
      </c>
      <c r="L277" s="262"/>
      <c r="M277" s="263" t="s">
        <v>1</v>
      </c>
      <c r="N277" s="264" t="s">
        <v>38</v>
      </c>
      <c r="O277" s="89"/>
      <c r="P277" s="226">
        <f>O277*H277</f>
        <v>0</v>
      </c>
      <c r="Q277" s="226">
        <v>0.0040000000000000001</v>
      </c>
      <c r="R277" s="226">
        <f>Q277*H277</f>
        <v>1.6400000000000001</v>
      </c>
      <c r="S277" s="226">
        <v>0</v>
      </c>
      <c r="T277" s="227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8" t="s">
        <v>194</v>
      </c>
      <c r="AT277" s="228" t="s">
        <v>140</v>
      </c>
      <c r="AU277" s="228" t="s">
        <v>81</v>
      </c>
      <c r="AY277" s="15" t="s">
        <v>136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5" t="s">
        <v>81</v>
      </c>
      <c r="BK277" s="229">
        <f>ROUND(I277*H277,2)</f>
        <v>0</v>
      </c>
      <c r="BL277" s="15" t="s">
        <v>135</v>
      </c>
      <c r="BM277" s="228" t="s">
        <v>571</v>
      </c>
    </row>
    <row r="278" s="2" customFormat="1" ht="16.5" customHeight="1">
      <c r="A278" s="36"/>
      <c r="B278" s="37"/>
      <c r="C278" s="255" t="s">
        <v>572</v>
      </c>
      <c r="D278" s="255" t="s">
        <v>140</v>
      </c>
      <c r="E278" s="256" t="s">
        <v>573</v>
      </c>
      <c r="F278" s="257" t="s">
        <v>574</v>
      </c>
      <c r="G278" s="258" t="s">
        <v>299</v>
      </c>
      <c r="H278" s="259">
        <v>92</v>
      </c>
      <c r="I278" s="260"/>
      <c r="J278" s="261">
        <f>ROUND(I278*H278,2)</f>
        <v>0</v>
      </c>
      <c r="K278" s="257" t="s">
        <v>141</v>
      </c>
      <c r="L278" s="262"/>
      <c r="M278" s="263" t="s">
        <v>1</v>
      </c>
      <c r="N278" s="264" t="s">
        <v>38</v>
      </c>
      <c r="O278" s="89"/>
      <c r="P278" s="226">
        <f>O278*H278</f>
        <v>0</v>
      </c>
      <c r="Q278" s="226">
        <v>0.0040000000000000001</v>
      </c>
      <c r="R278" s="226">
        <f>Q278*H278</f>
        <v>0.36799999999999999</v>
      </c>
      <c r="S278" s="226">
        <v>0</v>
      </c>
      <c r="T278" s="227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8" t="s">
        <v>194</v>
      </c>
      <c r="AT278" s="228" t="s">
        <v>140</v>
      </c>
      <c r="AU278" s="228" t="s">
        <v>81</v>
      </c>
      <c r="AY278" s="15" t="s">
        <v>136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5" t="s">
        <v>81</v>
      </c>
      <c r="BK278" s="229">
        <f>ROUND(I278*H278,2)</f>
        <v>0</v>
      </c>
      <c r="BL278" s="15" t="s">
        <v>135</v>
      </c>
      <c r="BM278" s="228" t="s">
        <v>575</v>
      </c>
    </row>
    <row r="279" s="2" customFormat="1" ht="16.5" customHeight="1">
      <c r="A279" s="36"/>
      <c r="B279" s="37"/>
      <c r="C279" s="255" t="s">
        <v>576</v>
      </c>
      <c r="D279" s="255" t="s">
        <v>140</v>
      </c>
      <c r="E279" s="256" t="s">
        <v>577</v>
      </c>
      <c r="F279" s="257" t="s">
        <v>578</v>
      </c>
      <c r="G279" s="258" t="s">
        <v>193</v>
      </c>
      <c r="H279" s="259">
        <v>291</v>
      </c>
      <c r="I279" s="260"/>
      <c r="J279" s="261">
        <f>ROUND(I279*H279,2)</f>
        <v>0</v>
      </c>
      <c r="K279" s="257" t="s">
        <v>141</v>
      </c>
      <c r="L279" s="262"/>
      <c r="M279" s="263" t="s">
        <v>1</v>
      </c>
      <c r="N279" s="264" t="s">
        <v>38</v>
      </c>
      <c r="O279" s="89"/>
      <c r="P279" s="226">
        <f>O279*H279</f>
        <v>0</v>
      </c>
      <c r="Q279" s="226">
        <v>0.0040000000000000001</v>
      </c>
      <c r="R279" s="226">
        <f>Q279*H279</f>
        <v>1.1639999999999999</v>
      </c>
      <c r="S279" s="226">
        <v>0</v>
      </c>
      <c r="T279" s="227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8" t="s">
        <v>194</v>
      </c>
      <c r="AT279" s="228" t="s">
        <v>140</v>
      </c>
      <c r="AU279" s="228" t="s">
        <v>81</v>
      </c>
      <c r="AY279" s="15" t="s">
        <v>136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5" t="s">
        <v>81</v>
      </c>
      <c r="BK279" s="229">
        <f>ROUND(I279*H279,2)</f>
        <v>0</v>
      </c>
      <c r="BL279" s="15" t="s">
        <v>135</v>
      </c>
      <c r="BM279" s="228" t="s">
        <v>579</v>
      </c>
    </row>
    <row r="280" s="2" customFormat="1" ht="16.5" customHeight="1">
      <c r="A280" s="36"/>
      <c r="B280" s="37"/>
      <c r="C280" s="255" t="s">
        <v>580</v>
      </c>
      <c r="D280" s="255" t="s">
        <v>140</v>
      </c>
      <c r="E280" s="256" t="s">
        <v>581</v>
      </c>
      <c r="F280" s="257" t="s">
        <v>582</v>
      </c>
      <c r="G280" s="258" t="s">
        <v>193</v>
      </c>
      <c r="H280" s="259">
        <v>439</v>
      </c>
      <c r="I280" s="260"/>
      <c r="J280" s="261">
        <f>ROUND(I280*H280,2)</f>
        <v>0</v>
      </c>
      <c r="K280" s="257" t="s">
        <v>141</v>
      </c>
      <c r="L280" s="262"/>
      <c r="M280" s="263" t="s">
        <v>1</v>
      </c>
      <c r="N280" s="264" t="s">
        <v>38</v>
      </c>
      <c r="O280" s="89"/>
      <c r="P280" s="226">
        <f>O280*H280</f>
        <v>0</v>
      </c>
      <c r="Q280" s="226">
        <v>0.0040000000000000001</v>
      </c>
      <c r="R280" s="226">
        <f>Q280*H280</f>
        <v>1.756</v>
      </c>
      <c r="S280" s="226">
        <v>0</v>
      </c>
      <c r="T280" s="227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8" t="s">
        <v>194</v>
      </c>
      <c r="AT280" s="228" t="s">
        <v>140</v>
      </c>
      <c r="AU280" s="228" t="s">
        <v>81</v>
      </c>
      <c r="AY280" s="15" t="s">
        <v>136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5" t="s">
        <v>81</v>
      </c>
      <c r="BK280" s="229">
        <f>ROUND(I280*H280,2)</f>
        <v>0</v>
      </c>
      <c r="BL280" s="15" t="s">
        <v>135</v>
      </c>
      <c r="BM280" s="228" t="s">
        <v>583</v>
      </c>
    </row>
    <row r="281" s="2" customFormat="1" ht="16.5" customHeight="1">
      <c r="A281" s="36"/>
      <c r="B281" s="37"/>
      <c r="C281" s="255" t="s">
        <v>584</v>
      </c>
      <c r="D281" s="255" t="s">
        <v>140</v>
      </c>
      <c r="E281" s="256" t="s">
        <v>585</v>
      </c>
      <c r="F281" s="257" t="s">
        <v>586</v>
      </c>
      <c r="G281" s="258" t="s">
        <v>193</v>
      </c>
      <c r="H281" s="259">
        <v>265</v>
      </c>
      <c r="I281" s="260"/>
      <c r="J281" s="261">
        <f>ROUND(I281*H281,2)</f>
        <v>0</v>
      </c>
      <c r="K281" s="257" t="s">
        <v>141</v>
      </c>
      <c r="L281" s="262"/>
      <c r="M281" s="263" t="s">
        <v>1</v>
      </c>
      <c r="N281" s="264" t="s">
        <v>38</v>
      </c>
      <c r="O281" s="89"/>
      <c r="P281" s="226">
        <f>O281*H281</f>
        <v>0</v>
      </c>
      <c r="Q281" s="226">
        <v>0.0040000000000000001</v>
      </c>
      <c r="R281" s="226">
        <f>Q281*H281</f>
        <v>1.0600000000000001</v>
      </c>
      <c r="S281" s="226">
        <v>0</v>
      </c>
      <c r="T281" s="227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8" t="s">
        <v>194</v>
      </c>
      <c r="AT281" s="228" t="s">
        <v>140</v>
      </c>
      <c r="AU281" s="228" t="s">
        <v>81</v>
      </c>
      <c r="AY281" s="15" t="s">
        <v>136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5" t="s">
        <v>81</v>
      </c>
      <c r="BK281" s="229">
        <f>ROUND(I281*H281,2)</f>
        <v>0</v>
      </c>
      <c r="BL281" s="15" t="s">
        <v>135</v>
      </c>
      <c r="BM281" s="228" t="s">
        <v>587</v>
      </c>
    </row>
    <row r="282" s="2" customFormat="1" ht="16.5" customHeight="1">
      <c r="A282" s="36"/>
      <c r="B282" s="37"/>
      <c r="C282" s="255" t="s">
        <v>588</v>
      </c>
      <c r="D282" s="255" t="s">
        <v>140</v>
      </c>
      <c r="E282" s="256" t="s">
        <v>589</v>
      </c>
      <c r="F282" s="257" t="s">
        <v>590</v>
      </c>
      <c r="G282" s="258" t="s">
        <v>193</v>
      </c>
      <c r="H282" s="259">
        <v>86</v>
      </c>
      <c r="I282" s="260"/>
      <c r="J282" s="261">
        <f>ROUND(I282*H282,2)</f>
        <v>0</v>
      </c>
      <c r="K282" s="257" t="s">
        <v>141</v>
      </c>
      <c r="L282" s="262"/>
      <c r="M282" s="263" t="s">
        <v>1</v>
      </c>
      <c r="N282" s="264" t="s">
        <v>38</v>
      </c>
      <c r="O282" s="89"/>
      <c r="P282" s="226">
        <f>O282*H282</f>
        <v>0</v>
      </c>
      <c r="Q282" s="226">
        <v>0.0040000000000000001</v>
      </c>
      <c r="R282" s="226">
        <f>Q282*H282</f>
        <v>0.34400000000000003</v>
      </c>
      <c r="S282" s="226">
        <v>0</v>
      </c>
      <c r="T282" s="227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8" t="s">
        <v>194</v>
      </c>
      <c r="AT282" s="228" t="s">
        <v>140</v>
      </c>
      <c r="AU282" s="228" t="s">
        <v>81</v>
      </c>
      <c r="AY282" s="15" t="s">
        <v>136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5" t="s">
        <v>81</v>
      </c>
      <c r="BK282" s="229">
        <f>ROUND(I282*H282,2)</f>
        <v>0</v>
      </c>
      <c r="BL282" s="15" t="s">
        <v>135</v>
      </c>
      <c r="BM282" s="228" t="s">
        <v>591</v>
      </c>
    </row>
    <row r="283" s="2" customFormat="1" ht="16.5" customHeight="1">
      <c r="A283" s="36"/>
      <c r="B283" s="37"/>
      <c r="C283" s="255" t="s">
        <v>592</v>
      </c>
      <c r="D283" s="255" t="s">
        <v>140</v>
      </c>
      <c r="E283" s="256" t="s">
        <v>593</v>
      </c>
      <c r="F283" s="257" t="s">
        <v>594</v>
      </c>
      <c r="G283" s="258" t="s">
        <v>193</v>
      </c>
      <c r="H283" s="259">
        <v>124</v>
      </c>
      <c r="I283" s="260"/>
      <c r="J283" s="261">
        <f>ROUND(I283*H283,2)</f>
        <v>0</v>
      </c>
      <c r="K283" s="257" t="s">
        <v>141</v>
      </c>
      <c r="L283" s="262"/>
      <c r="M283" s="263" t="s">
        <v>1</v>
      </c>
      <c r="N283" s="264" t="s">
        <v>38</v>
      </c>
      <c r="O283" s="89"/>
      <c r="P283" s="226">
        <f>O283*H283</f>
        <v>0</v>
      </c>
      <c r="Q283" s="226">
        <v>0.0040000000000000001</v>
      </c>
      <c r="R283" s="226">
        <f>Q283*H283</f>
        <v>0.496</v>
      </c>
      <c r="S283" s="226">
        <v>0</v>
      </c>
      <c r="T283" s="227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28" t="s">
        <v>194</v>
      </c>
      <c r="AT283" s="228" t="s">
        <v>140</v>
      </c>
      <c r="AU283" s="228" t="s">
        <v>81</v>
      </c>
      <c r="AY283" s="15" t="s">
        <v>136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5" t="s">
        <v>81</v>
      </c>
      <c r="BK283" s="229">
        <f>ROUND(I283*H283,2)</f>
        <v>0</v>
      </c>
      <c r="BL283" s="15" t="s">
        <v>135</v>
      </c>
      <c r="BM283" s="228" t="s">
        <v>595</v>
      </c>
    </row>
    <row r="284" s="2" customFormat="1" ht="16.5" customHeight="1">
      <c r="A284" s="36"/>
      <c r="B284" s="37"/>
      <c r="C284" s="255" t="s">
        <v>596</v>
      </c>
      <c r="D284" s="255" t="s">
        <v>140</v>
      </c>
      <c r="E284" s="256" t="s">
        <v>597</v>
      </c>
      <c r="F284" s="257" t="s">
        <v>598</v>
      </c>
      <c r="G284" s="258" t="s">
        <v>193</v>
      </c>
      <c r="H284" s="259">
        <v>92</v>
      </c>
      <c r="I284" s="260"/>
      <c r="J284" s="261">
        <f>ROUND(I284*H284,2)</f>
        <v>0</v>
      </c>
      <c r="K284" s="257" t="s">
        <v>141</v>
      </c>
      <c r="L284" s="262"/>
      <c r="M284" s="263" t="s">
        <v>1</v>
      </c>
      <c r="N284" s="264" t="s">
        <v>38</v>
      </c>
      <c r="O284" s="89"/>
      <c r="P284" s="226">
        <f>O284*H284</f>
        <v>0</v>
      </c>
      <c r="Q284" s="226">
        <v>0.0040000000000000001</v>
      </c>
      <c r="R284" s="226">
        <f>Q284*H284</f>
        <v>0.36799999999999999</v>
      </c>
      <c r="S284" s="226">
        <v>0</v>
      </c>
      <c r="T284" s="227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8" t="s">
        <v>194</v>
      </c>
      <c r="AT284" s="228" t="s">
        <v>140</v>
      </c>
      <c r="AU284" s="228" t="s">
        <v>81</v>
      </c>
      <c r="AY284" s="15" t="s">
        <v>136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5" t="s">
        <v>81</v>
      </c>
      <c r="BK284" s="229">
        <f>ROUND(I284*H284,2)</f>
        <v>0</v>
      </c>
      <c r="BL284" s="15" t="s">
        <v>135</v>
      </c>
      <c r="BM284" s="228" t="s">
        <v>599</v>
      </c>
    </row>
    <row r="285" s="2" customFormat="1" ht="16.5" customHeight="1">
      <c r="A285" s="36"/>
      <c r="B285" s="37"/>
      <c r="C285" s="255" t="s">
        <v>600</v>
      </c>
      <c r="D285" s="255" t="s">
        <v>140</v>
      </c>
      <c r="E285" s="256" t="s">
        <v>601</v>
      </c>
      <c r="F285" s="257" t="s">
        <v>602</v>
      </c>
      <c r="G285" s="258" t="s">
        <v>193</v>
      </c>
      <c r="H285" s="259">
        <v>236</v>
      </c>
      <c r="I285" s="260"/>
      <c r="J285" s="261">
        <f>ROUND(I285*H285,2)</f>
        <v>0</v>
      </c>
      <c r="K285" s="257" t="s">
        <v>141</v>
      </c>
      <c r="L285" s="262"/>
      <c r="M285" s="263" t="s">
        <v>1</v>
      </c>
      <c r="N285" s="264" t="s">
        <v>38</v>
      </c>
      <c r="O285" s="89"/>
      <c r="P285" s="226">
        <f>O285*H285</f>
        <v>0</v>
      </c>
      <c r="Q285" s="226">
        <v>0.0040000000000000001</v>
      </c>
      <c r="R285" s="226">
        <f>Q285*H285</f>
        <v>0.94400000000000006</v>
      </c>
      <c r="S285" s="226">
        <v>0</v>
      </c>
      <c r="T285" s="227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8" t="s">
        <v>194</v>
      </c>
      <c r="AT285" s="228" t="s">
        <v>140</v>
      </c>
      <c r="AU285" s="228" t="s">
        <v>81</v>
      </c>
      <c r="AY285" s="15" t="s">
        <v>136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5" t="s">
        <v>81</v>
      </c>
      <c r="BK285" s="229">
        <f>ROUND(I285*H285,2)</f>
        <v>0</v>
      </c>
      <c r="BL285" s="15" t="s">
        <v>135</v>
      </c>
      <c r="BM285" s="228" t="s">
        <v>603</v>
      </c>
    </row>
    <row r="286" s="2" customFormat="1" ht="16.5" customHeight="1">
      <c r="A286" s="36"/>
      <c r="B286" s="37"/>
      <c r="C286" s="255" t="s">
        <v>604</v>
      </c>
      <c r="D286" s="255" t="s">
        <v>140</v>
      </c>
      <c r="E286" s="256" t="s">
        <v>605</v>
      </c>
      <c r="F286" s="257" t="s">
        <v>606</v>
      </c>
      <c r="G286" s="258" t="s">
        <v>193</v>
      </c>
      <c r="H286" s="259">
        <v>44</v>
      </c>
      <c r="I286" s="260"/>
      <c r="J286" s="261">
        <f>ROUND(I286*H286,2)</f>
        <v>0</v>
      </c>
      <c r="K286" s="257" t="s">
        <v>141</v>
      </c>
      <c r="L286" s="262"/>
      <c r="M286" s="263" t="s">
        <v>1</v>
      </c>
      <c r="N286" s="264" t="s">
        <v>38</v>
      </c>
      <c r="O286" s="89"/>
      <c r="P286" s="226">
        <f>O286*H286</f>
        <v>0</v>
      </c>
      <c r="Q286" s="226">
        <v>0.0040000000000000001</v>
      </c>
      <c r="R286" s="226">
        <f>Q286*H286</f>
        <v>0.17599999999999999</v>
      </c>
      <c r="S286" s="226">
        <v>0</v>
      </c>
      <c r="T286" s="227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28" t="s">
        <v>194</v>
      </c>
      <c r="AT286" s="228" t="s">
        <v>140</v>
      </c>
      <c r="AU286" s="228" t="s">
        <v>81</v>
      </c>
      <c r="AY286" s="15" t="s">
        <v>136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5" t="s">
        <v>81</v>
      </c>
      <c r="BK286" s="229">
        <f>ROUND(I286*H286,2)</f>
        <v>0</v>
      </c>
      <c r="BL286" s="15" t="s">
        <v>135</v>
      </c>
      <c r="BM286" s="228" t="s">
        <v>607</v>
      </c>
    </row>
    <row r="287" s="2" customFormat="1" ht="16.5" customHeight="1">
      <c r="A287" s="36"/>
      <c r="B287" s="37"/>
      <c r="C287" s="255" t="s">
        <v>608</v>
      </c>
      <c r="D287" s="255" t="s">
        <v>140</v>
      </c>
      <c r="E287" s="256" t="s">
        <v>609</v>
      </c>
      <c r="F287" s="257" t="s">
        <v>610</v>
      </c>
      <c r="G287" s="258" t="s">
        <v>193</v>
      </c>
      <c r="H287" s="259">
        <v>188</v>
      </c>
      <c r="I287" s="260"/>
      <c r="J287" s="261">
        <f>ROUND(I287*H287,2)</f>
        <v>0</v>
      </c>
      <c r="K287" s="257" t="s">
        <v>141</v>
      </c>
      <c r="L287" s="262"/>
      <c r="M287" s="263" t="s">
        <v>1</v>
      </c>
      <c r="N287" s="264" t="s">
        <v>38</v>
      </c>
      <c r="O287" s="89"/>
      <c r="P287" s="226">
        <f>O287*H287</f>
        <v>0</v>
      </c>
      <c r="Q287" s="226">
        <v>0.0040000000000000001</v>
      </c>
      <c r="R287" s="226">
        <f>Q287*H287</f>
        <v>0.752</v>
      </c>
      <c r="S287" s="226">
        <v>0</v>
      </c>
      <c r="T287" s="227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28" t="s">
        <v>194</v>
      </c>
      <c r="AT287" s="228" t="s">
        <v>140</v>
      </c>
      <c r="AU287" s="228" t="s">
        <v>81</v>
      </c>
      <c r="AY287" s="15" t="s">
        <v>136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5" t="s">
        <v>81</v>
      </c>
      <c r="BK287" s="229">
        <f>ROUND(I287*H287,2)</f>
        <v>0</v>
      </c>
      <c r="BL287" s="15" t="s">
        <v>135</v>
      </c>
      <c r="BM287" s="228" t="s">
        <v>611</v>
      </c>
    </row>
    <row r="288" s="2" customFormat="1" ht="16.5" customHeight="1">
      <c r="A288" s="36"/>
      <c r="B288" s="37"/>
      <c r="C288" s="255" t="s">
        <v>612</v>
      </c>
      <c r="D288" s="255" t="s">
        <v>140</v>
      </c>
      <c r="E288" s="256" t="s">
        <v>613</v>
      </c>
      <c r="F288" s="257" t="s">
        <v>614</v>
      </c>
      <c r="G288" s="258" t="s">
        <v>193</v>
      </c>
      <c r="H288" s="259">
        <v>129</v>
      </c>
      <c r="I288" s="260"/>
      <c r="J288" s="261">
        <f>ROUND(I288*H288,2)</f>
        <v>0</v>
      </c>
      <c r="K288" s="257" t="s">
        <v>141</v>
      </c>
      <c r="L288" s="262"/>
      <c r="M288" s="263" t="s">
        <v>1</v>
      </c>
      <c r="N288" s="264" t="s">
        <v>38</v>
      </c>
      <c r="O288" s="89"/>
      <c r="P288" s="226">
        <f>O288*H288</f>
        <v>0</v>
      </c>
      <c r="Q288" s="226">
        <v>0.0040000000000000001</v>
      </c>
      <c r="R288" s="226">
        <f>Q288*H288</f>
        <v>0.51600000000000001</v>
      </c>
      <c r="S288" s="226">
        <v>0</v>
      </c>
      <c r="T288" s="227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8" t="s">
        <v>194</v>
      </c>
      <c r="AT288" s="228" t="s">
        <v>140</v>
      </c>
      <c r="AU288" s="228" t="s">
        <v>81</v>
      </c>
      <c r="AY288" s="15" t="s">
        <v>136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5" t="s">
        <v>81</v>
      </c>
      <c r="BK288" s="229">
        <f>ROUND(I288*H288,2)</f>
        <v>0</v>
      </c>
      <c r="BL288" s="15" t="s">
        <v>135</v>
      </c>
      <c r="BM288" s="228" t="s">
        <v>615</v>
      </c>
    </row>
    <row r="289" s="2" customFormat="1" ht="16.5" customHeight="1">
      <c r="A289" s="36"/>
      <c r="B289" s="37"/>
      <c r="C289" s="255" t="s">
        <v>616</v>
      </c>
      <c r="D289" s="255" t="s">
        <v>140</v>
      </c>
      <c r="E289" s="256" t="s">
        <v>617</v>
      </c>
      <c r="F289" s="257" t="s">
        <v>618</v>
      </c>
      <c r="G289" s="258" t="s">
        <v>193</v>
      </c>
      <c r="H289" s="259">
        <v>84</v>
      </c>
      <c r="I289" s="260"/>
      <c r="J289" s="261">
        <f>ROUND(I289*H289,2)</f>
        <v>0</v>
      </c>
      <c r="K289" s="257" t="s">
        <v>141</v>
      </c>
      <c r="L289" s="262"/>
      <c r="M289" s="263" t="s">
        <v>1</v>
      </c>
      <c r="N289" s="264" t="s">
        <v>38</v>
      </c>
      <c r="O289" s="89"/>
      <c r="P289" s="226">
        <f>O289*H289</f>
        <v>0</v>
      </c>
      <c r="Q289" s="226">
        <v>0.0040000000000000001</v>
      </c>
      <c r="R289" s="226">
        <f>Q289*H289</f>
        <v>0.33600000000000002</v>
      </c>
      <c r="S289" s="226">
        <v>0</v>
      </c>
      <c r="T289" s="227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28" t="s">
        <v>194</v>
      </c>
      <c r="AT289" s="228" t="s">
        <v>140</v>
      </c>
      <c r="AU289" s="228" t="s">
        <v>81</v>
      </c>
      <c r="AY289" s="15" t="s">
        <v>136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5" t="s">
        <v>81</v>
      </c>
      <c r="BK289" s="229">
        <f>ROUND(I289*H289,2)</f>
        <v>0</v>
      </c>
      <c r="BL289" s="15" t="s">
        <v>135</v>
      </c>
      <c r="BM289" s="228" t="s">
        <v>619</v>
      </c>
    </row>
    <row r="290" s="2" customFormat="1" ht="24.15" customHeight="1">
      <c r="A290" s="36"/>
      <c r="B290" s="37"/>
      <c r="C290" s="217" t="s">
        <v>620</v>
      </c>
      <c r="D290" s="217" t="s">
        <v>137</v>
      </c>
      <c r="E290" s="218" t="s">
        <v>218</v>
      </c>
      <c r="F290" s="219" t="s">
        <v>219</v>
      </c>
      <c r="G290" s="220" t="s">
        <v>220</v>
      </c>
      <c r="H290" s="221">
        <v>223.95071999999999</v>
      </c>
      <c r="I290" s="222"/>
      <c r="J290" s="223">
        <f>ROUND(I290*H290,2)</f>
        <v>0</v>
      </c>
      <c r="K290" s="219" t="s">
        <v>158</v>
      </c>
      <c r="L290" s="42"/>
      <c r="M290" s="224" t="s">
        <v>1</v>
      </c>
      <c r="N290" s="225" t="s">
        <v>38</v>
      </c>
      <c r="O290" s="89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8" t="s">
        <v>135</v>
      </c>
      <c r="AT290" s="228" t="s">
        <v>137</v>
      </c>
      <c r="AU290" s="228" t="s">
        <v>81</v>
      </c>
      <c r="AY290" s="15" t="s">
        <v>136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5" t="s">
        <v>81</v>
      </c>
      <c r="BK290" s="229">
        <f>ROUND(I290*H290,2)</f>
        <v>0</v>
      </c>
      <c r="BL290" s="15" t="s">
        <v>135</v>
      </c>
      <c r="BM290" s="228" t="s">
        <v>621</v>
      </c>
    </row>
    <row r="291" s="2" customFormat="1">
      <c r="A291" s="36"/>
      <c r="B291" s="37"/>
      <c r="C291" s="38"/>
      <c r="D291" s="239" t="s">
        <v>160</v>
      </c>
      <c r="E291" s="38"/>
      <c r="F291" s="240" t="s">
        <v>222</v>
      </c>
      <c r="G291" s="38"/>
      <c r="H291" s="38"/>
      <c r="I291" s="232"/>
      <c r="J291" s="38"/>
      <c r="K291" s="38"/>
      <c r="L291" s="42"/>
      <c r="M291" s="233"/>
      <c r="N291" s="234"/>
      <c r="O291" s="89"/>
      <c r="P291" s="89"/>
      <c r="Q291" s="89"/>
      <c r="R291" s="89"/>
      <c r="S291" s="89"/>
      <c r="T291" s="90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160</v>
      </c>
      <c r="AU291" s="15" t="s">
        <v>81</v>
      </c>
    </row>
    <row r="292" s="13" customFormat="1">
      <c r="A292" s="13"/>
      <c r="B292" s="265"/>
      <c r="C292" s="266"/>
      <c r="D292" s="230" t="s">
        <v>167</v>
      </c>
      <c r="E292" s="267" t="s">
        <v>1</v>
      </c>
      <c r="F292" s="268" t="s">
        <v>223</v>
      </c>
      <c r="G292" s="266"/>
      <c r="H292" s="267" t="s">
        <v>1</v>
      </c>
      <c r="I292" s="269"/>
      <c r="J292" s="266"/>
      <c r="K292" s="266"/>
      <c r="L292" s="270"/>
      <c r="M292" s="271"/>
      <c r="N292" s="272"/>
      <c r="O292" s="272"/>
      <c r="P292" s="272"/>
      <c r="Q292" s="272"/>
      <c r="R292" s="272"/>
      <c r="S292" s="272"/>
      <c r="T292" s="27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4" t="s">
        <v>167</v>
      </c>
      <c r="AU292" s="274" t="s">
        <v>81</v>
      </c>
      <c r="AV292" s="13" t="s">
        <v>81</v>
      </c>
      <c r="AW292" s="13" t="s">
        <v>30</v>
      </c>
      <c r="AX292" s="13" t="s">
        <v>73</v>
      </c>
      <c r="AY292" s="274" t="s">
        <v>136</v>
      </c>
    </row>
    <row r="293" s="13" customFormat="1">
      <c r="A293" s="13"/>
      <c r="B293" s="265"/>
      <c r="C293" s="266"/>
      <c r="D293" s="230" t="s">
        <v>167</v>
      </c>
      <c r="E293" s="267" t="s">
        <v>1</v>
      </c>
      <c r="F293" s="268" t="s">
        <v>622</v>
      </c>
      <c r="G293" s="266"/>
      <c r="H293" s="267" t="s">
        <v>1</v>
      </c>
      <c r="I293" s="269"/>
      <c r="J293" s="266"/>
      <c r="K293" s="266"/>
      <c r="L293" s="270"/>
      <c r="M293" s="271"/>
      <c r="N293" s="272"/>
      <c r="O293" s="272"/>
      <c r="P293" s="272"/>
      <c r="Q293" s="272"/>
      <c r="R293" s="272"/>
      <c r="S293" s="272"/>
      <c r="T293" s="27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4" t="s">
        <v>167</v>
      </c>
      <c r="AU293" s="274" t="s">
        <v>81</v>
      </c>
      <c r="AV293" s="13" t="s">
        <v>81</v>
      </c>
      <c r="AW293" s="13" t="s">
        <v>30</v>
      </c>
      <c r="AX293" s="13" t="s">
        <v>73</v>
      </c>
      <c r="AY293" s="274" t="s">
        <v>136</v>
      </c>
    </row>
    <row r="294" s="12" customFormat="1">
      <c r="A294" s="12"/>
      <c r="B294" s="241"/>
      <c r="C294" s="242"/>
      <c r="D294" s="230" t="s">
        <v>167</v>
      </c>
      <c r="E294" s="243" t="s">
        <v>623</v>
      </c>
      <c r="F294" s="244" t="s">
        <v>624</v>
      </c>
      <c r="G294" s="242"/>
      <c r="H294" s="245">
        <v>223.95071999999999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51" t="s">
        <v>167</v>
      </c>
      <c r="AU294" s="251" t="s">
        <v>81</v>
      </c>
      <c r="AV294" s="12" t="s">
        <v>90</v>
      </c>
      <c r="AW294" s="12" t="s">
        <v>30</v>
      </c>
      <c r="AX294" s="12" t="s">
        <v>81</v>
      </c>
      <c r="AY294" s="251" t="s">
        <v>136</v>
      </c>
    </row>
    <row r="295" s="11" customFormat="1" ht="25.92" customHeight="1">
      <c r="A295" s="11"/>
      <c r="B295" s="203"/>
      <c r="C295" s="204"/>
      <c r="D295" s="205" t="s">
        <v>72</v>
      </c>
      <c r="E295" s="206" t="s">
        <v>625</v>
      </c>
      <c r="F295" s="206" t="s">
        <v>626</v>
      </c>
      <c r="G295" s="204"/>
      <c r="H295" s="204"/>
      <c r="I295" s="207"/>
      <c r="J295" s="208">
        <f>BK295</f>
        <v>0</v>
      </c>
      <c r="K295" s="204"/>
      <c r="L295" s="209"/>
      <c r="M295" s="210"/>
      <c r="N295" s="211"/>
      <c r="O295" s="211"/>
      <c r="P295" s="212">
        <f>SUM(P296:P357)</f>
        <v>0</v>
      </c>
      <c r="Q295" s="211"/>
      <c r="R295" s="212">
        <f>SUM(R296:R357)</f>
        <v>179.880448</v>
      </c>
      <c r="S295" s="211"/>
      <c r="T295" s="213">
        <f>SUM(T296:T357)</f>
        <v>0</v>
      </c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R295" s="214" t="s">
        <v>135</v>
      </c>
      <c r="AT295" s="215" t="s">
        <v>72</v>
      </c>
      <c r="AU295" s="215" t="s">
        <v>73</v>
      </c>
      <c r="AY295" s="214" t="s">
        <v>136</v>
      </c>
      <c r="BK295" s="216">
        <f>SUM(BK296:BK357)</f>
        <v>0</v>
      </c>
    </row>
    <row r="296" s="2" customFormat="1" ht="16.5" customHeight="1">
      <c r="A296" s="36"/>
      <c r="B296" s="37"/>
      <c r="C296" s="217" t="s">
        <v>627</v>
      </c>
      <c r="D296" s="217" t="s">
        <v>137</v>
      </c>
      <c r="E296" s="218" t="s">
        <v>628</v>
      </c>
      <c r="F296" s="219" t="s">
        <v>283</v>
      </c>
      <c r="G296" s="220" t="s">
        <v>193</v>
      </c>
      <c r="H296" s="221">
        <v>2624</v>
      </c>
      <c r="I296" s="222"/>
      <c r="J296" s="223">
        <f>ROUND(I296*H296,2)</f>
        <v>0</v>
      </c>
      <c r="K296" s="219" t="s">
        <v>141</v>
      </c>
      <c r="L296" s="42"/>
      <c r="M296" s="224" t="s">
        <v>1</v>
      </c>
      <c r="N296" s="225" t="s">
        <v>38</v>
      </c>
      <c r="O296" s="89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28" t="s">
        <v>135</v>
      </c>
      <c r="AT296" s="228" t="s">
        <v>137</v>
      </c>
      <c r="AU296" s="228" t="s">
        <v>81</v>
      </c>
      <c r="AY296" s="15" t="s">
        <v>136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5" t="s">
        <v>81</v>
      </c>
      <c r="BK296" s="229">
        <f>ROUND(I296*H296,2)</f>
        <v>0</v>
      </c>
      <c r="BL296" s="15" t="s">
        <v>135</v>
      </c>
      <c r="BM296" s="228" t="s">
        <v>629</v>
      </c>
    </row>
    <row r="297" s="12" customFormat="1">
      <c r="A297" s="12"/>
      <c r="B297" s="241"/>
      <c r="C297" s="242"/>
      <c r="D297" s="230" t="s">
        <v>167</v>
      </c>
      <c r="E297" s="243" t="s">
        <v>630</v>
      </c>
      <c r="F297" s="244" t="s">
        <v>631</v>
      </c>
      <c r="G297" s="242"/>
      <c r="H297" s="245">
        <v>568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51" t="s">
        <v>167</v>
      </c>
      <c r="AU297" s="251" t="s">
        <v>81</v>
      </c>
      <c r="AV297" s="12" t="s">
        <v>90</v>
      </c>
      <c r="AW297" s="12" t="s">
        <v>30</v>
      </c>
      <c r="AX297" s="12" t="s">
        <v>73</v>
      </c>
      <c r="AY297" s="251" t="s">
        <v>136</v>
      </c>
    </row>
    <row r="298" s="12" customFormat="1">
      <c r="A298" s="12"/>
      <c r="B298" s="241"/>
      <c r="C298" s="242"/>
      <c r="D298" s="230" t="s">
        <v>167</v>
      </c>
      <c r="E298" s="243" t="s">
        <v>266</v>
      </c>
      <c r="F298" s="244" t="s">
        <v>632</v>
      </c>
      <c r="G298" s="242"/>
      <c r="H298" s="245">
        <v>583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251" t="s">
        <v>167</v>
      </c>
      <c r="AU298" s="251" t="s">
        <v>81</v>
      </c>
      <c r="AV298" s="12" t="s">
        <v>90</v>
      </c>
      <c r="AW298" s="12" t="s">
        <v>30</v>
      </c>
      <c r="AX298" s="12" t="s">
        <v>73</v>
      </c>
      <c r="AY298" s="251" t="s">
        <v>136</v>
      </c>
    </row>
    <row r="299" s="12" customFormat="1">
      <c r="A299" s="12"/>
      <c r="B299" s="241"/>
      <c r="C299" s="242"/>
      <c r="D299" s="230" t="s">
        <v>167</v>
      </c>
      <c r="E299" s="243" t="s">
        <v>268</v>
      </c>
      <c r="F299" s="244" t="s">
        <v>633</v>
      </c>
      <c r="G299" s="242"/>
      <c r="H299" s="245">
        <v>156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51" t="s">
        <v>167</v>
      </c>
      <c r="AU299" s="251" t="s">
        <v>81</v>
      </c>
      <c r="AV299" s="12" t="s">
        <v>90</v>
      </c>
      <c r="AW299" s="12" t="s">
        <v>30</v>
      </c>
      <c r="AX299" s="12" t="s">
        <v>73</v>
      </c>
      <c r="AY299" s="251" t="s">
        <v>136</v>
      </c>
    </row>
    <row r="300" s="12" customFormat="1">
      <c r="A300" s="12"/>
      <c r="B300" s="241"/>
      <c r="C300" s="242"/>
      <c r="D300" s="230" t="s">
        <v>167</v>
      </c>
      <c r="E300" s="243" t="s">
        <v>270</v>
      </c>
      <c r="F300" s="244" t="s">
        <v>634</v>
      </c>
      <c r="G300" s="242"/>
      <c r="H300" s="245">
        <v>168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51" t="s">
        <v>167</v>
      </c>
      <c r="AU300" s="251" t="s">
        <v>81</v>
      </c>
      <c r="AV300" s="12" t="s">
        <v>90</v>
      </c>
      <c r="AW300" s="12" t="s">
        <v>30</v>
      </c>
      <c r="AX300" s="12" t="s">
        <v>73</v>
      </c>
      <c r="AY300" s="251" t="s">
        <v>136</v>
      </c>
    </row>
    <row r="301" s="12" customFormat="1">
      <c r="A301" s="12"/>
      <c r="B301" s="241"/>
      <c r="C301" s="242"/>
      <c r="D301" s="230" t="s">
        <v>167</v>
      </c>
      <c r="E301" s="243" t="s">
        <v>272</v>
      </c>
      <c r="F301" s="244" t="s">
        <v>635</v>
      </c>
      <c r="G301" s="242"/>
      <c r="H301" s="245">
        <v>567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51" t="s">
        <v>167</v>
      </c>
      <c r="AU301" s="251" t="s">
        <v>81</v>
      </c>
      <c r="AV301" s="12" t="s">
        <v>90</v>
      </c>
      <c r="AW301" s="12" t="s">
        <v>30</v>
      </c>
      <c r="AX301" s="12" t="s">
        <v>73</v>
      </c>
      <c r="AY301" s="251" t="s">
        <v>136</v>
      </c>
    </row>
    <row r="302" s="12" customFormat="1">
      <c r="A302" s="12"/>
      <c r="B302" s="241"/>
      <c r="C302" s="242"/>
      <c r="D302" s="230" t="s">
        <v>167</v>
      </c>
      <c r="E302" s="243" t="s">
        <v>274</v>
      </c>
      <c r="F302" s="244" t="s">
        <v>636</v>
      </c>
      <c r="G302" s="242"/>
      <c r="H302" s="245">
        <v>348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51" t="s">
        <v>167</v>
      </c>
      <c r="AU302" s="251" t="s">
        <v>81</v>
      </c>
      <c r="AV302" s="12" t="s">
        <v>90</v>
      </c>
      <c r="AW302" s="12" t="s">
        <v>30</v>
      </c>
      <c r="AX302" s="12" t="s">
        <v>73</v>
      </c>
      <c r="AY302" s="251" t="s">
        <v>136</v>
      </c>
    </row>
    <row r="303" s="12" customFormat="1">
      <c r="A303" s="12"/>
      <c r="B303" s="241"/>
      <c r="C303" s="242"/>
      <c r="D303" s="230" t="s">
        <v>167</v>
      </c>
      <c r="E303" s="243" t="s">
        <v>276</v>
      </c>
      <c r="F303" s="244" t="s">
        <v>637</v>
      </c>
      <c r="G303" s="242"/>
      <c r="H303" s="245">
        <v>234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51" t="s">
        <v>167</v>
      </c>
      <c r="AU303" s="251" t="s">
        <v>81</v>
      </c>
      <c r="AV303" s="12" t="s">
        <v>90</v>
      </c>
      <c r="AW303" s="12" t="s">
        <v>30</v>
      </c>
      <c r="AX303" s="12" t="s">
        <v>73</v>
      </c>
      <c r="AY303" s="251" t="s">
        <v>136</v>
      </c>
    </row>
    <row r="304" s="12" customFormat="1">
      <c r="A304" s="12"/>
      <c r="B304" s="241"/>
      <c r="C304" s="242"/>
      <c r="D304" s="230" t="s">
        <v>167</v>
      </c>
      <c r="E304" s="243" t="s">
        <v>638</v>
      </c>
      <c r="F304" s="244" t="s">
        <v>639</v>
      </c>
      <c r="G304" s="242"/>
      <c r="H304" s="245">
        <v>2624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51" t="s">
        <v>167</v>
      </c>
      <c r="AU304" s="251" t="s">
        <v>81</v>
      </c>
      <c r="AV304" s="12" t="s">
        <v>90</v>
      </c>
      <c r="AW304" s="12" t="s">
        <v>30</v>
      </c>
      <c r="AX304" s="12" t="s">
        <v>81</v>
      </c>
      <c r="AY304" s="251" t="s">
        <v>136</v>
      </c>
    </row>
    <row r="305" s="2" customFormat="1" ht="44.25" customHeight="1">
      <c r="A305" s="36"/>
      <c r="B305" s="37"/>
      <c r="C305" s="217" t="s">
        <v>640</v>
      </c>
      <c r="D305" s="217" t="s">
        <v>137</v>
      </c>
      <c r="E305" s="218" t="s">
        <v>641</v>
      </c>
      <c r="F305" s="219" t="s">
        <v>642</v>
      </c>
      <c r="G305" s="220" t="s">
        <v>299</v>
      </c>
      <c r="H305" s="221">
        <v>2624</v>
      </c>
      <c r="I305" s="222"/>
      <c r="J305" s="223">
        <f>ROUND(I305*H305,2)</f>
        <v>0</v>
      </c>
      <c r="K305" s="219" t="s">
        <v>158</v>
      </c>
      <c r="L305" s="42"/>
      <c r="M305" s="224" t="s">
        <v>1</v>
      </c>
      <c r="N305" s="225" t="s">
        <v>38</v>
      </c>
      <c r="O305" s="89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28" t="s">
        <v>135</v>
      </c>
      <c r="AT305" s="228" t="s">
        <v>137</v>
      </c>
      <c r="AU305" s="228" t="s">
        <v>81</v>
      </c>
      <c r="AY305" s="15" t="s">
        <v>136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5" t="s">
        <v>81</v>
      </c>
      <c r="BK305" s="229">
        <f>ROUND(I305*H305,2)</f>
        <v>0</v>
      </c>
      <c r="BL305" s="15" t="s">
        <v>135</v>
      </c>
      <c r="BM305" s="228" t="s">
        <v>643</v>
      </c>
    </row>
    <row r="306" s="2" customFormat="1">
      <c r="A306" s="36"/>
      <c r="B306" s="37"/>
      <c r="C306" s="38"/>
      <c r="D306" s="239" t="s">
        <v>160</v>
      </c>
      <c r="E306" s="38"/>
      <c r="F306" s="240" t="s">
        <v>644</v>
      </c>
      <c r="G306" s="38"/>
      <c r="H306" s="38"/>
      <c r="I306" s="232"/>
      <c r="J306" s="38"/>
      <c r="K306" s="38"/>
      <c r="L306" s="42"/>
      <c r="M306" s="233"/>
      <c r="N306" s="234"/>
      <c r="O306" s="89"/>
      <c r="P306" s="89"/>
      <c r="Q306" s="89"/>
      <c r="R306" s="89"/>
      <c r="S306" s="89"/>
      <c r="T306" s="90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5" t="s">
        <v>160</v>
      </c>
      <c r="AU306" s="15" t="s">
        <v>81</v>
      </c>
    </row>
    <row r="307" s="12" customFormat="1">
      <c r="A307" s="12"/>
      <c r="B307" s="241"/>
      <c r="C307" s="242"/>
      <c r="D307" s="230" t="s">
        <v>167</v>
      </c>
      <c r="E307" s="243" t="s">
        <v>645</v>
      </c>
      <c r="F307" s="244" t="s">
        <v>646</v>
      </c>
      <c r="G307" s="242"/>
      <c r="H307" s="245">
        <v>2624</v>
      </c>
      <c r="I307" s="246"/>
      <c r="J307" s="242"/>
      <c r="K307" s="242"/>
      <c r="L307" s="247"/>
      <c r="M307" s="248"/>
      <c r="N307" s="249"/>
      <c r="O307" s="249"/>
      <c r="P307" s="249"/>
      <c r="Q307" s="249"/>
      <c r="R307" s="249"/>
      <c r="S307" s="249"/>
      <c r="T307" s="250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51" t="s">
        <v>167</v>
      </c>
      <c r="AU307" s="251" t="s">
        <v>81</v>
      </c>
      <c r="AV307" s="12" t="s">
        <v>90</v>
      </c>
      <c r="AW307" s="12" t="s">
        <v>30</v>
      </c>
      <c r="AX307" s="12" t="s">
        <v>81</v>
      </c>
      <c r="AY307" s="251" t="s">
        <v>136</v>
      </c>
    </row>
    <row r="308" s="2" customFormat="1" ht="37.8" customHeight="1">
      <c r="A308" s="36"/>
      <c r="B308" s="37"/>
      <c r="C308" s="217" t="s">
        <v>647</v>
      </c>
      <c r="D308" s="217" t="s">
        <v>137</v>
      </c>
      <c r="E308" s="218" t="s">
        <v>481</v>
      </c>
      <c r="F308" s="219" t="s">
        <v>482</v>
      </c>
      <c r="G308" s="220" t="s">
        <v>299</v>
      </c>
      <c r="H308" s="221">
        <v>2624</v>
      </c>
      <c r="I308" s="222"/>
      <c r="J308" s="223">
        <f>ROUND(I308*H308,2)</f>
        <v>0</v>
      </c>
      <c r="K308" s="219" t="s">
        <v>158</v>
      </c>
      <c r="L308" s="42"/>
      <c r="M308" s="224" t="s">
        <v>1</v>
      </c>
      <c r="N308" s="225" t="s">
        <v>38</v>
      </c>
      <c r="O308" s="89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28" t="s">
        <v>135</v>
      </c>
      <c r="AT308" s="228" t="s">
        <v>137</v>
      </c>
      <c r="AU308" s="228" t="s">
        <v>81</v>
      </c>
      <c r="AY308" s="15" t="s">
        <v>136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5" t="s">
        <v>81</v>
      </c>
      <c r="BK308" s="229">
        <f>ROUND(I308*H308,2)</f>
        <v>0</v>
      </c>
      <c r="BL308" s="15" t="s">
        <v>135</v>
      </c>
      <c r="BM308" s="228" t="s">
        <v>648</v>
      </c>
    </row>
    <row r="309" s="2" customFormat="1">
      <c r="A309" s="36"/>
      <c r="B309" s="37"/>
      <c r="C309" s="38"/>
      <c r="D309" s="239" t="s">
        <v>160</v>
      </c>
      <c r="E309" s="38"/>
      <c r="F309" s="240" t="s">
        <v>484</v>
      </c>
      <c r="G309" s="38"/>
      <c r="H309" s="38"/>
      <c r="I309" s="232"/>
      <c r="J309" s="38"/>
      <c r="K309" s="38"/>
      <c r="L309" s="42"/>
      <c r="M309" s="233"/>
      <c r="N309" s="234"/>
      <c r="O309" s="89"/>
      <c r="P309" s="89"/>
      <c r="Q309" s="89"/>
      <c r="R309" s="89"/>
      <c r="S309" s="89"/>
      <c r="T309" s="90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160</v>
      </c>
      <c r="AU309" s="15" t="s">
        <v>81</v>
      </c>
    </row>
    <row r="310" s="12" customFormat="1">
      <c r="A310" s="12"/>
      <c r="B310" s="241"/>
      <c r="C310" s="242"/>
      <c r="D310" s="230" t="s">
        <v>167</v>
      </c>
      <c r="E310" s="243" t="s">
        <v>649</v>
      </c>
      <c r="F310" s="244" t="s">
        <v>646</v>
      </c>
      <c r="G310" s="242"/>
      <c r="H310" s="245">
        <v>2624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51" t="s">
        <v>167</v>
      </c>
      <c r="AU310" s="251" t="s">
        <v>81</v>
      </c>
      <c r="AV310" s="12" t="s">
        <v>90</v>
      </c>
      <c r="AW310" s="12" t="s">
        <v>30</v>
      </c>
      <c r="AX310" s="12" t="s">
        <v>81</v>
      </c>
      <c r="AY310" s="251" t="s">
        <v>136</v>
      </c>
    </row>
    <row r="311" s="2" customFormat="1" ht="21.75" customHeight="1">
      <c r="A311" s="36"/>
      <c r="B311" s="37"/>
      <c r="C311" s="217" t="s">
        <v>650</v>
      </c>
      <c r="D311" s="217" t="s">
        <v>137</v>
      </c>
      <c r="E311" s="218" t="s">
        <v>651</v>
      </c>
      <c r="F311" s="219" t="s">
        <v>652</v>
      </c>
      <c r="G311" s="220" t="s">
        <v>299</v>
      </c>
      <c r="H311" s="221">
        <v>2624</v>
      </c>
      <c r="I311" s="222"/>
      <c r="J311" s="223">
        <f>ROUND(I311*H311,2)</f>
        <v>0</v>
      </c>
      <c r="K311" s="219" t="s">
        <v>158</v>
      </c>
      <c r="L311" s="42"/>
      <c r="M311" s="224" t="s">
        <v>1</v>
      </c>
      <c r="N311" s="225" t="s">
        <v>38</v>
      </c>
      <c r="O311" s="89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28" t="s">
        <v>135</v>
      </c>
      <c r="AT311" s="228" t="s">
        <v>137</v>
      </c>
      <c r="AU311" s="228" t="s">
        <v>81</v>
      </c>
      <c r="AY311" s="15" t="s">
        <v>136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5" t="s">
        <v>81</v>
      </c>
      <c r="BK311" s="229">
        <f>ROUND(I311*H311,2)</f>
        <v>0</v>
      </c>
      <c r="BL311" s="15" t="s">
        <v>135</v>
      </c>
      <c r="BM311" s="228" t="s">
        <v>653</v>
      </c>
    </row>
    <row r="312" s="2" customFormat="1">
      <c r="A312" s="36"/>
      <c r="B312" s="37"/>
      <c r="C312" s="38"/>
      <c r="D312" s="239" t="s">
        <v>160</v>
      </c>
      <c r="E312" s="38"/>
      <c r="F312" s="240" t="s">
        <v>654</v>
      </c>
      <c r="G312" s="38"/>
      <c r="H312" s="38"/>
      <c r="I312" s="232"/>
      <c r="J312" s="38"/>
      <c r="K312" s="38"/>
      <c r="L312" s="42"/>
      <c r="M312" s="233"/>
      <c r="N312" s="234"/>
      <c r="O312" s="89"/>
      <c r="P312" s="89"/>
      <c r="Q312" s="89"/>
      <c r="R312" s="89"/>
      <c r="S312" s="89"/>
      <c r="T312" s="90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5" t="s">
        <v>160</v>
      </c>
      <c r="AU312" s="15" t="s">
        <v>81</v>
      </c>
    </row>
    <row r="313" s="12" customFormat="1">
      <c r="A313" s="12"/>
      <c r="B313" s="241"/>
      <c r="C313" s="242"/>
      <c r="D313" s="230" t="s">
        <v>167</v>
      </c>
      <c r="E313" s="243" t="s">
        <v>655</v>
      </c>
      <c r="F313" s="244" t="s">
        <v>646</v>
      </c>
      <c r="G313" s="242"/>
      <c r="H313" s="245">
        <v>2624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51" t="s">
        <v>167</v>
      </c>
      <c r="AU313" s="251" t="s">
        <v>81</v>
      </c>
      <c r="AV313" s="12" t="s">
        <v>90</v>
      </c>
      <c r="AW313" s="12" t="s">
        <v>30</v>
      </c>
      <c r="AX313" s="12" t="s">
        <v>81</v>
      </c>
      <c r="AY313" s="251" t="s">
        <v>136</v>
      </c>
    </row>
    <row r="314" s="2" customFormat="1" ht="24.15" customHeight="1">
      <c r="A314" s="36"/>
      <c r="B314" s="37"/>
      <c r="C314" s="217" t="s">
        <v>656</v>
      </c>
      <c r="D314" s="217" t="s">
        <v>137</v>
      </c>
      <c r="E314" s="218" t="s">
        <v>312</v>
      </c>
      <c r="F314" s="219" t="s">
        <v>313</v>
      </c>
      <c r="G314" s="220" t="s">
        <v>193</v>
      </c>
      <c r="H314" s="221">
        <v>5248</v>
      </c>
      <c r="I314" s="222"/>
      <c r="J314" s="223">
        <f>ROUND(I314*H314,2)</f>
        <v>0</v>
      </c>
      <c r="K314" s="219" t="s">
        <v>141</v>
      </c>
      <c r="L314" s="42"/>
      <c r="M314" s="224" t="s">
        <v>1</v>
      </c>
      <c r="N314" s="225" t="s">
        <v>38</v>
      </c>
      <c r="O314" s="89"/>
      <c r="P314" s="226">
        <f>O314*H314</f>
        <v>0</v>
      </c>
      <c r="Q314" s="226">
        <v>0</v>
      </c>
      <c r="R314" s="226">
        <f>Q314*H314</f>
        <v>0</v>
      </c>
      <c r="S314" s="226">
        <v>0</v>
      </c>
      <c r="T314" s="227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28" t="s">
        <v>135</v>
      </c>
      <c r="AT314" s="228" t="s">
        <v>137</v>
      </c>
      <c r="AU314" s="228" t="s">
        <v>81</v>
      </c>
      <c r="AY314" s="15" t="s">
        <v>136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5" t="s">
        <v>81</v>
      </c>
      <c r="BK314" s="229">
        <f>ROUND(I314*H314,2)</f>
        <v>0</v>
      </c>
      <c r="BL314" s="15" t="s">
        <v>135</v>
      </c>
      <c r="BM314" s="228" t="s">
        <v>657</v>
      </c>
    </row>
    <row r="315" s="12" customFormat="1">
      <c r="A315" s="12"/>
      <c r="B315" s="241"/>
      <c r="C315" s="242"/>
      <c r="D315" s="230" t="s">
        <v>167</v>
      </c>
      <c r="E315" s="243" t="s">
        <v>658</v>
      </c>
      <c r="F315" s="244" t="s">
        <v>659</v>
      </c>
      <c r="G315" s="242"/>
      <c r="H315" s="245">
        <v>5248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51" t="s">
        <v>167</v>
      </c>
      <c r="AU315" s="251" t="s">
        <v>81</v>
      </c>
      <c r="AV315" s="12" t="s">
        <v>90</v>
      </c>
      <c r="AW315" s="12" t="s">
        <v>30</v>
      </c>
      <c r="AX315" s="12" t="s">
        <v>81</v>
      </c>
      <c r="AY315" s="251" t="s">
        <v>136</v>
      </c>
    </row>
    <row r="316" s="2" customFormat="1" ht="16.5" customHeight="1">
      <c r="A316" s="36"/>
      <c r="B316" s="37"/>
      <c r="C316" s="255" t="s">
        <v>660</v>
      </c>
      <c r="D316" s="255" t="s">
        <v>140</v>
      </c>
      <c r="E316" s="256" t="s">
        <v>317</v>
      </c>
      <c r="F316" s="257" t="s">
        <v>318</v>
      </c>
      <c r="G316" s="258" t="s">
        <v>193</v>
      </c>
      <c r="H316" s="259">
        <v>5248</v>
      </c>
      <c r="I316" s="260"/>
      <c r="J316" s="261">
        <f>ROUND(I316*H316,2)</f>
        <v>0</v>
      </c>
      <c r="K316" s="257" t="s">
        <v>141</v>
      </c>
      <c r="L316" s="262"/>
      <c r="M316" s="263" t="s">
        <v>1</v>
      </c>
      <c r="N316" s="264" t="s">
        <v>38</v>
      </c>
      <c r="O316" s="89"/>
      <c r="P316" s="226">
        <f>O316*H316</f>
        <v>0</v>
      </c>
      <c r="Q316" s="226">
        <v>1.0000000000000001E-05</v>
      </c>
      <c r="R316" s="226">
        <f>Q316*H316</f>
        <v>0.052480000000000006</v>
      </c>
      <c r="S316" s="226">
        <v>0</v>
      </c>
      <c r="T316" s="227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28" t="s">
        <v>194</v>
      </c>
      <c r="AT316" s="228" t="s">
        <v>140</v>
      </c>
      <c r="AU316" s="228" t="s">
        <v>81</v>
      </c>
      <c r="AY316" s="15" t="s">
        <v>136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5" t="s">
        <v>81</v>
      </c>
      <c r="BK316" s="229">
        <f>ROUND(I316*H316,2)</f>
        <v>0</v>
      </c>
      <c r="BL316" s="15" t="s">
        <v>135</v>
      </c>
      <c r="BM316" s="228" t="s">
        <v>661</v>
      </c>
    </row>
    <row r="317" s="12" customFormat="1">
      <c r="A317" s="12"/>
      <c r="B317" s="241"/>
      <c r="C317" s="242"/>
      <c r="D317" s="230" t="s">
        <v>167</v>
      </c>
      <c r="E317" s="243" t="s">
        <v>662</v>
      </c>
      <c r="F317" s="244" t="s">
        <v>663</v>
      </c>
      <c r="G317" s="242"/>
      <c r="H317" s="245">
        <v>5248</v>
      </c>
      <c r="I317" s="246"/>
      <c r="J317" s="242"/>
      <c r="K317" s="242"/>
      <c r="L317" s="247"/>
      <c r="M317" s="248"/>
      <c r="N317" s="249"/>
      <c r="O317" s="249"/>
      <c r="P317" s="249"/>
      <c r="Q317" s="249"/>
      <c r="R317" s="249"/>
      <c r="S317" s="249"/>
      <c r="T317" s="250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51" t="s">
        <v>167</v>
      </c>
      <c r="AU317" s="251" t="s">
        <v>81</v>
      </c>
      <c r="AV317" s="12" t="s">
        <v>90</v>
      </c>
      <c r="AW317" s="12" t="s">
        <v>30</v>
      </c>
      <c r="AX317" s="12" t="s">
        <v>81</v>
      </c>
      <c r="AY317" s="251" t="s">
        <v>136</v>
      </c>
    </row>
    <row r="318" s="2" customFormat="1" ht="24.15" customHeight="1">
      <c r="A318" s="36"/>
      <c r="B318" s="37"/>
      <c r="C318" s="217" t="s">
        <v>664</v>
      </c>
      <c r="D318" s="217" t="s">
        <v>137</v>
      </c>
      <c r="E318" s="218" t="s">
        <v>322</v>
      </c>
      <c r="F318" s="219" t="s">
        <v>323</v>
      </c>
      <c r="G318" s="220" t="s">
        <v>193</v>
      </c>
      <c r="H318" s="221">
        <v>2624</v>
      </c>
      <c r="I318" s="222"/>
      <c r="J318" s="223">
        <f>ROUND(I318*H318,2)</f>
        <v>0</v>
      </c>
      <c r="K318" s="219" t="s">
        <v>141</v>
      </c>
      <c r="L318" s="42"/>
      <c r="M318" s="224" t="s">
        <v>1</v>
      </c>
      <c r="N318" s="225" t="s">
        <v>38</v>
      </c>
      <c r="O318" s="89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28" t="s">
        <v>135</v>
      </c>
      <c r="AT318" s="228" t="s">
        <v>137</v>
      </c>
      <c r="AU318" s="228" t="s">
        <v>81</v>
      </c>
      <c r="AY318" s="15" t="s">
        <v>136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5" t="s">
        <v>81</v>
      </c>
      <c r="BK318" s="229">
        <f>ROUND(I318*H318,2)</f>
        <v>0</v>
      </c>
      <c r="BL318" s="15" t="s">
        <v>135</v>
      </c>
      <c r="BM318" s="228" t="s">
        <v>665</v>
      </c>
    </row>
    <row r="319" s="12" customFormat="1">
      <c r="A319" s="12"/>
      <c r="B319" s="241"/>
      <c r="C319" s="242"/>
      <c r="D319" s="230" t="s">
        <v>167</v>
      </c>
      <c r="E319" s="243" t="s">
        <v>666</v>
      </c>
      <c r="F319" s="244" t="s">
        <v>646</v>
      </c>
      <c r="G319" s="242"/>
      <c r="H319" s="245">
        <v>2624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51" t="s">
        <v>167</v>
      </c>
      <c r="AU319" s="251" t="s">
        <v>81</v>
      </c>
      <c r="AV319" s="12" t="s">
        <v>90</v>
      </c>
      <c r="AW319" s="12" t="s">
        <v>30</v>
      </c>
      <c r="AX319" s="12" t="s">
        <v>81</v>
      </c>
      <c r="AY319" s="251" t="s">
        <v>136</v>
      </c>
    </row>
    <row r="320" s="2" customFormat="1" ht="16.5" customHeight="1">
      <c r="A320" s="36"/>
      <c r="B320" s="37"/>
      <c r="C320" s="255" t="s">
        <v>667</v>
      </c>
      <c r="D320" s="255" t="s">
        <v>140</v>
      </c>
      <c r="E320" s="256" t="s">
        <v>325</v>
      </c>
      <c r="F320" s="257" t="s">
        <v>326</v>
      </c>
      <c r="G320" s="258" t="s">
        <v>327</v>
      </c>
      <c r="H320" s="259">
        <v>78.719999999999999</v>
      </c>
      <c r="I320" s="260"/>
      <c r="J320" s="261">
        <f>ROUND(I320*H320,2)</f>
        <v>0</v>
      </c>
      <c r="K320" s="257" t="s">
        <v>141</v>
      </c>
      <c r="L320" s="262"/>
      <c r="M320" s="263" t="s">
        <v>1</v>
      </c>
      <c r="N320" s="264" t="s">
        <v>38</v>
      </c>
      <c r="O320" s="89"/>
      <c r="P320" s="226">
        <f>O320*H320</f>
        <v>0</v>
      </c>
      <c r="Q320" s="226">
        <v>0.001</v>
      </c>
      <c r="R320" s="226">
        <f>Q320*H320</f>
        <v>0.078719999999999998</v>
      </c>
      <c r="S320" s="226">
        <v>0</v>
      </c>
      <c r="T320" s="227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28" t="s">
        <v>194</v>
      </c>
      <c r="AT320" s="228" t="s">
        <v>140</v>
      </c>
      <c r="AU320" s="228" t="s">
        <v>81</v>
      </c>
      <c r="AY320" s="15" t="s">
        <v>136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5" t="s">
        <v>81</v>
      </c>
      <c r="BK320" s="229">
        <f>ROUND(I320*H320,2)</f>
        <v>0</v>
      </c>
      <c r="BL320" s="15" t="s">
        <v>135</v>
      </c>
      <c r="BM320" s="228" t="s">
        <v>668</v>
      </c>
    </row>
    <row r="321" s="12" customFormat="1">
      <c r="A321" s="12"/>
      <c r="B321" s="241"/>
      <c r="C321" s="242"/>
      <c r="D321" s="230" t="s">
        <v>167</v>
      </c>
      <c r="E321" s="243" t="s">
        <v>669</v>
      </c>
      <c r="F321" s="244" t="s">
        <v>670</v>
      </c>
      <c r="G321" s="242"/>
      <c r="H321" s="245">
        <v>78.719999999999999</v>
      </c>
      <c r="I321" s="246"/>
      <c r="J321" s="242"/>
      <c r="K321" s="242"/>
      <c r="L321" s="247"/>
      <c r="M321" s="248"/>
      <c r="N321" s="249"/>
      <c r="O321" s="249"/>
      <c r="P321" s="249"/>
      <c r="Q321" s="249"/>
      <c r="R321" s="249"/>
      <c r="S321" s="249"/>
      <c r="T321" s="250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51" t="s">
        <v>167</v>
      </c>
      <c r="AU321" s="251" t="s">
        <v>81</v>
      </c>
      <c r="AV321" s="12" t="s">
        <v>90</v>
      </c>
      <c r="AW321" s="12" t="s">
        <v>30</v>
      </c>
      <c r="AX321" s="12" t="s">
        <v>81</v>
      </c>
      <c r="AY321" s="251" t="s">
        <v>136</v>
      </c>
    </row>
    <row r="322" s="2" customFormat="1" ht="24.15" customHeight="1">
      <c r="A322" s="36"/>
      <c r="B322" s="37"/>
      <c r="C322" s="217" t="s">
        <v>671</v>
      </c>
      <c r="D322" s="217" t="s">
        <v>137</v>
      </c>
      <c r="E322" s="218" t="s">
        <v>509</v>
      </c>
      <c r="F322" s="219" t="s">
        <v>510</v>
      </c>
      <c r="G322" s="220" t="s">
        <v>299</v>
      </c>
      <c r="H322" s="221">
        <v>2624</v>
      </c>
      <c r="I322" s="222"/>
      <c r="J322" s="223">
        <f>ROUND(I322*H322,2)</f>
        <v>0</v>
      </c>
      <c r="K322" s="219" t="s">
        <v>158</v>
      </c>
      <c r="L322" s="42"/>
      <c r="M322" s="224" t="s">
        <v>1</v>
      </c>
      <c r="N322" s="225" t="s">
        <v>38</v>
      </c>
      <c r="O322" s="89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28" t="s">
        <v>135</v>
      </c>
      <c r="AT322" s="228" t="s">
        <v>137</v>
      </c>
      <c r="AU322" s="228" t="s">
        <v>81</v>
      </c>
      <c r="AY322" s="15" t="s">
        <v>136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5" t="s">
        <v>81</v>
      </c>
      <c r="BK322" s="229">
        <f>ROUND(I322*H322,2)</f>
        <v>0</v>
      </c>
      <c r="BL322" s="15" t="s">
        <v>135</v>
      </c>
      <c r="BM322" s="228" t="s">
        <v>672</v>
      </c>
    </row>
    <row r="323" s="2" customFormat="1">
      <c r="A323" s="36"/>
      <c r="B323" s="37"/>
      <c r="C323" s="38"/>
      <c r="D323" s="239" t="s">
        <v>160</v>
      </c>
      <c r="E323" s="38"/>
      <c r="F323" s="240" t="s">
        <v>512</v>
      </c>
      <c r="G323" s="38"/>
      <c r="H323" s="38"/>
      <c r="I323" s="232"/>
      <c r="J323" s="38"/>
      <c r="K323" s="38"/>
      <c r="L323" s="42"/>
      <c r="M323" s="233"/>
      <c r="N323" s="234"/>
      <c r="O323" s="89"/>
      <c r="P323" s="89"/>
      <c r="Q323" s="89"/>
      <c r="R323" s="89"/>
      <c r="S323" s="89"/>
      <c r="T323" s="90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160</v>
      </c>
      <c r="AU323" s="15" t="s">
        <v>81</v>
      </c>
    </row>
    <row r="324" s="12" customFormat="1">
      <c r="A324" s="12"/>
      <c r="B324" s="241"/>
      <c r="C324" s="242"/>
      <c r="D324" s="230" t="s">
        <v>167</v>
      </c>
      <c r="E324" s="243" t="s">
        <v>673</v>
      </c>
      <c r="F324" s="244" t="s">
        <v>674</v>
      </c>
      <c r="G324" s="242"/>
      <c r="H324" s="245">
        <v>2624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51" t="s">
        <v>167</v>
      </c>
      <c r="AU324" s="251" t="s">
        <v>81</v>
      </c>
      <c r="AV324" s="12" t="s">
        <v>90</v>
      </c>
      <c r="AW324" s="12" t="s">
        <v>30</v>
      </c>
      <c r="AX324" s="12" t="s">
        <v>81</v>
      </c>
      <c r="AY324" s="251" t="s">
        <v>136</v>
      </c>
    </row>
    <row r="325" s="2" customFormat="1" ht="16.5" customHeight="1">
      <c r="A325" s="36"/>
      <c r="B325" s="37"/>
      <c r="C325" s="255" t="s">
        <v>675</v>
      </c>
      <c r="D325" s="255" t="s">
        <v>140</v>
      </c>
      <c r="E325" s="256" t="s">
        <v>517</v>
      </c>
      <c r="F325" s="257" t="s">
        <v>518</v>
      </c>
      <c r="G325" s="258" t="s">
        <v>327</v>
      </c>
      <c r="H325" s="259">
        <v>5.2480000000000002</v>
      </c>
      <c r="I325" s="260"/>
      <c r="J325" s="261">
        <f>ROUND(I325*H325,2)</f>
        <v>0</v>
      </c>
      <c r="K325" s="257" t="s">
        <v>141</v>
      </c>
      <c r="L325" s="262"/>
      <c r="M325" s="263" t="s">
        <v>1</v>
      </c>
      <c r="N325" s="264" t="s">
        <v>38</v>
      </c>
      <c r="O325" s="89"/>
      <c r="P325" s="226">
        <f>O325*H325</f>
        <v>0</v>
      </c>
      <c r="Q325" s="226">
        <v>0.001</v>
      </c>
      <c r="R325" s="226">
        <f>Q325*H325</f>
        <v>0.0052480000000000001</v>
      </c>
      <c r="S325" s="226">
        <v>0</v>
      </c>
      <c r="T325" s="227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28" t="s">
        <v>194</v>
      </c>
      <c r="AT325" s="228" t="s">
        <v>140</v>
      </c>
      <c r="AU325" s="228" t="s">
        <v>81</v>
      </c>
      <c r="AY325" s="15" t="s">
        <v>136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5" t="s">
        <v>81</v>
      </c>
      <c r="BK325" s="229">
        <f>ROUND(I325*H325,2)</f>
        <v>0</v>
      </c>
      <c r="BL325" s="15" t="s">
        <v>135</v>
      </c>
      <c r="BM325" s="228" t="s">
        <v>676</v>
      </c>
    </row>
    <row r="326" s="12" customFormat="1">
      <c r="A326" s="12"/>
      <c r="B326" s="241"/>
      <c r="C326" s="242"/>
      <c r="D326" s="230" t="s">
        <v>167</v>
      </c>
      <c r="E326" s="243" t="s">
        <v>677</v>
      </c>
      <c r="F326" s="244" t="s">
        <v>678</v>
      </c>
      <c r="G326" s="242"/>
      <c r="H326" s="245">
        <v>5.2480000000000002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51" t="s">
        <v>167</v>
      </c>
      <c r="AU326" s="251" t="s">
        <v>81</v>
      </c>
      <c r="AV326" s="12" t="s">
        <v>90</v>
      </c>
      <c r="AW326" s="12" t="s">
        <v>30</v>
      </c>
      <c r="AX326" s="12" t="s">
        <v>81</v>
      </c>
      <c r="AY326" s="251" t="s">
        <v>136</v>
      </c>
    </row>
    <row r="327" s="2" customFormat="1" ht="24.15" customHeight="1">
      <c r="A327" s="36"/>
      <c r="B327" s="37"/>
      <c r="C327" s="217" t="s">
        <v>679</v>
      </c>
      <c r="D327" s="217" t="s">
        <v>137</v>
      </c>
      <c r="E327" s="218" t="s">
        <v>680</v>
      </c>
      <c r="F327" s="219" t="s">
        <v>681</v>
      </c>
      <c r="G327" s="220" t="s">
        <v>157</v>
      </c>
      <c r="H327" s="221">
        <v>2952</v>
      </c>
      <c r="I327" s="222"/>
      <c r="J327" s="223">
        <f>ROUND(I327*H327,2)</f>
        <v>0</v>
      </c>
      <c r="K327" s="219" t="s">
        <v>158</v>
      </c>
      <c r="L327" s="42"/>
      <c r="M327" s="224" t="s">
        <v>1</v>
      </c>
      <c r="N327" s="225" t="s">
        <v>38</v>
      </c>
      <c r="O327" s="89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28" t="s">
        <v>135</v>
      </c>
      <c r="AT327" s="228" t="s">
        <v>137</v>
      </c>
      <c r="AU327" s="228" t="s">
        <v>81</v>
      </c>
      <c r="AY327" s="15" t="s">
        <v>136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5" t="s">
        <v>81</v>
      </c>
      <c r="BK327" s="229">
        <f>ROUND(I327*H327,2)</f>
        <v>0</v>
      </c>
      <c r="BL327" s="15" t="s">
        <v>135</v>
      </c>
      <c r="BM327" s="228" t="s">
        <v>682</v>
      </c>
    </row>
    <row r="328" s="2" customFormat="1">
      <c r="A328" s="36"/>
      <c r="B328" s="37"/>
      <c r="C328" s="38"/>
      <c r="D328" s="239" t="s">
        <v>160</v>
      </c>
      <c r="E328" s="38"/>
      <c r="F328" s="240" t="s">
        <v>683</v>
      </c>
      <c r="G328" s="38"/>
      <c r="H328" s="38"/>
      <c r="I328" s="232"/>
      <c r="J328" s="38"/>
      <c r="K328" s="38"/>
      <c r="L328" s="42"/>
      <c r="M328" s="233"/>
      <c r="N328" s="234"/>
      <c r="O328" s="89"/>
      <c r="P328" s="89"/>
      <c r="Q328" s="89"/>
      <c r="R328" s="89"/>
      <c r="S328" s="89"/>
      <c r="T328" s="90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5" t="s">
        <v>160</v>
      </c>
      <c r="AU328" s="15" t="s">
        <v>81</v>
      </c>
    </row>
    <row r="329" s="2" customFormat="1">
      <c r="A329" s="36"/>
      <c r="B329" s="37"/>
      <c r="C329" s="38"/>
      <c r="D329" s="230" t="s">
        <v>143</v>
      </c>
      <c r="E329" s="38"/>
      <c r="F329" s="231" t="s">
        <v>684</v>
      </c>
      <c r="G329" s="38"/>
      <c r="H329" s="38"/>
      <c r="I329" s="232"/>
      <c r="J329" s="38"/>
      <c r="K329" s="38"/>
      <c r="L329" s="42"/>
      <c r="M329" s="233"/>
      <c r="N329" s="234"/>
      <c r="O329" s="89"/>
      <c r="P329" s="89"/>
      <c r="Q329" s="89"/>
      <c r="R329" s="89"/>
      <c r="S329" s="89"/>
      <c r="T329" s="90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143</v>
      </c>
      <c r="AU329" s="15" t="s">
        <v>81</v>
      </c>
    </row>
    <row r="330" s="12" customFormat="1">
      <c r="A330" s="12"/>
      <c r="B330" s="241"/>
      <c r="C330" s="242"/>
      <c r="D330" s="230" t="s">
        <v>167</v>
      </c>
      <c r="E330" s="243" t="s">
        <v>685</v>
      </c>
      <c r="F330" s="244" t="s">
        <v>686</v>
      </c>
      <c r="G330" s="242"/>
      <c r="H330" s="245">
        <v>2952</v>
      </c>
      <c r="I330" s="246"/>
      <c r="J330" s="242"/>
      <c r="K330" s="242"/>
      <c r="L330" s="247"/>
      <c r="M330" s="248"/>
      <c r="N330" s="249"/>
      <c r="O330" s="249"/>
      <c r="P330" s="249"/>
      <c r="Q330" s="249"/>
      <c r="R330" s="249"/>
      <c r="S330" s="249"/>
      <c r="T330" s="250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T330" s="251" t="s">
        <v>167</v>
      </c>
      <c r="AU330" s="251" t="s">
        <v>81</v>
      </c>
      <c r="AV330" s="12" t="s">
        <v>90</v>
      </c>
      <c r="AW330" s="12" t="s">
        <v>30</v>
      </c>
      <c r="AX330" s="12" t="s">
        <v>81</v>
      </c>
      <c r="AY330" s="251" t="s">
        <v>136</v>
      </c>
    </row>
    <row r="331" s="2" customFormat="1" ht="16.5" customHeight="1">
      <c r="A331" s="36"/>
      <c r="B331" s="37"/>
      <c r="C331" s="255" t="s">
        <v>687</v>
      </c>
      <c r="D331" s="255" t="s">
        <v>140</v>
      </c>
      <c r="E331" s="256" t="s">
        <v>385</v>
      </c>
      <c r="F331" s="257" t="s">
        <v>386</v>
      </c>
      <c r="G331" s="258" t="s">
        <v>387</v>
      </c>
      <c r="H331" s="259">
        <v>295.19999999999999</v>
      </c>
      <c r="I331" s="260"/>
      <c r="J331" s="261">
        <f>ROUND(I331*H331,2)</f>
        <v>0</v>
      </c>
      <c r="K331" s="257" t="s">
        <v>141</v>
      </c>
      <c r="L331" s="262"/>
      <c r="M331" s="263" t="s">
        <v>1</v>
      </c>
      <c r="N331" s="264" t="s">
        <v>38</v>
      </c>
      <c r="O331" s="89"/>
      <c r="P331" s="226">
        <f>O331*H331</f>
        <v>0</v>
      </c>
      <c r="Q331" s="226">
        <v>0.59999999999999998</v>
      </c>
      <c r="R331" s="226">
        <f>Q331*H331</f>
        <v>177.11999999999998</v>
      </c>
      <c r="S331" s="226">
        <v>0</v>
      </c>
      <c r="T331" s="227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28" t="s">
        <v>194</v>
      </c>
      <c r="AT331" s="228" t="s">
        <v>140</v>
      </c>
      <c r="AU331" s="228" t="s">
        <v>81</v>
      </c>
      <c r="AY331" s="15" t="s">
        <v>136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5" t="s">
        <v>81</v>
      </c>
      <c r="BK331" s="229">
        <f>ROUND(I331*H331,2)</f>
        <v>0</v>
      </c>
      <c r="BL331" s="15" t="s">
        <v>135</v>
      </c>
      <c r="BM331" s="228" t="s">
        <v>688</v>
      </c>
    </row>
    <row r="332" s="12" customFormat="1">
      <c r="A332" s="12"/>
      <c r="B332" s="241"/>
      <c r="C332" s="242"/>
      <c r="D332" s="230" t="s">
        <v>167</v>
      </c>
      <c r="E332" s="243" t="s">
        <v>689</v>
      </c>
      <c r="F332" s="244" t="s">
        <v>690</v>
      </c>
      <c r="G332" s="242"/>
      <c r="H332" s="245">
        <v>295.19999999999999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51" t="s">
        <v>167</v>
      </c>
      <c r="AU332" s="251" t="s">
        <v>81</v>
      </c>
      <c r="AV332" s="12" t="s">
        <v>90</v>
      </c>
      <c r="AW332" s="12" t="s">
        <v>30</v>
      </c>
      <c r="AX332" s="12" t="s">
        <v>81</v>
      </c>
      <c r="AY332" s="251" t="s">
        <v>136</v>
      </c>
    </row>
    <row r="333" s="2" customFormat="1" ht="16.5" customHeight="1">
      <c r="A333" s="36"/>
      <c r="B333" s="37"/>
      <c r="C333" s="217" t="s">
        <v>691</v>
      </c>
      <c r="D333" s="217" t="s">
        <v>137</v>
      </c>
      <c r="E333" s="218" t="s">
        <v>692</v>
      </c>
      <c r="F333" s="219" t="s">
        <v>693</v>
      </c>
      <c r="G333" s="220" t="s">
        <v>299</v>
      </c>
      <c r="H333" s="221">
        <v>2624</v>
      </c>
      <c r="I333" s="222"/>
      <c r="J333" s="223">
        <f>ROUND(I333*H333,2)</f>
        <v>0</v>
      </c>
      <c r="K333" s="219" t="s">
        <v>141</v>
      </c>
      <c r="L333" s="42"/>
      <c r="M333" s="224" t="s">
        <v>1</v>
      </c>
      <c r="N333" s="225" t="s">
        <v>38</v>
      </c>
      <c r="O333" s="89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28" t="s">
        <v>135</v>
      </c>
      <c r="AT333" s="228" t="s">
        <v>137</v>
      </c>
      <c r="AU333" s="228" t="s">
        <v>81</v>
      </c>
      <c r="AY333" s="15" t="s">
        <v>136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5" t="s">
        <v>81</v>
      </c>
      <c r="BK333" s="229">
        <f>ROUND(I333*H333,2)</f>
        <v>0</v>
      </c>
      <c r="BL333" s="15" t="s">
        <v>135</v>
      </c>
      <c r="BM333" s="228" t="s">
        <v>694</v>
      </c>
    </row>
    <row r="334" s="12" customFormat="1">
      <c r="A334" s="12"/>
      <c r="B334" s="241"/>
      <c r="C334" s="242"/>
      <c r="D334" s="230" t="s">
        <v>167</v>
      </c>
      <c r="E334" s="243" t="s">
        <v>695</v>
      </c>
      <c r="F334" s="244" t="s">
        <v>646</v>
      </c>
      <c r="G334" s="242"/>
      <c r="H334" s="245">
        <v>2624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251" t="s">
        <v>167</v>
      </c>
      <c r="AU334" s="251" t="s">
        <v>81</v>
      </c>
      <c r="AV334" s="12" t="s">
        <v>90</v>
      </c>
      <c r="AW334" s="12" t="s">
        <v>30</v>
      </c>
      <c r="AX334" s="12" t="s">
        <v>81</v>
      </c>
      <c r="AY334" s="251" t="s">
        <v>136</v>
      </c>
    </row>
    <row r="335" s="2" customFormat="1" ht="21.75" customHeight="1">
      <c r="A335" s="36"/>
      <c r="B335" s="37"/>
      <c r="C335" s="255" t="s">
        <v>696</v>
      </c>
      <c r="D335" s="255" t="s">
        <v>140</v>
      </c>
      <c r="E335" s="256" t="s">
        <v>697</v>
      </c>
      <c r="F335" s="257" t="s">
        <v>698</v>
      </c>
      <c r="G335" s="258" t="s">
        <v>193</v>
      </c>
      <c r="H335" s="259">
        <v>2624</v>
      </c>
      <c r="I335" s="260"/>
      <c r="J335" s="261">
        <f>ROUND(I335*H335,2)</f>
        <v>0</v>
      </c>
      <c r="K335" s="257" t="s">
        <v>141</v>
      </c>
      <c r="L335" s="262"/>
      <c r="M335" s="263" t="s">
        <v>1</v>
      </c>
      <c r="N335" s="264" t="s">
        <v>38</v>
      </c>
      <c r="O335" s="89"/>
      <c r="P335" s="226">
        <f>O335*H335</f>
        <v>0</v>
      </c>
      <c r="Q335" s="226">
        <v>0.00050000000000000001</v>
      </c>
      <c r="R335" s="226">
        <f>Q335*H335</f>
        <v>1.3120000000000001</v>
      </c>
      <c r="S335" s="226">
        <v>0</v>
      </c>
      <c r="T335" s="227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28" t="s">
        <v>194</v>
      </c>
      <c r="AT335" s="228" t="s">
        <v>140</v>
      </c>
      <c r="AU335" s="228" t="s">
        <v>81</v>
      </c>
      <c r="AY335" s="15" t="s">
        <v>136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5" t="s">
        <v>81</v>
      </c>
      <c r="BK335" s="229">
        <f>ROUND(I335*H335,2)</f>
        <v>0</v>
      </c>
      <c r="BL335" s="15" t="s">
        <v>135</v>
      </c>
      <c r="BM335" s="228" t="s">
        <v>699</v>
      </c>
    </row>
    <row r="336" s="2" customFormat="1">
      <c r="A336" s="36"/>
      <c r="B336" s="37"/>
      <c r="C336" s="38"/>
      <c r="D336" s="230" t="s">
        <v>143</v>
      </c>
      <c r="E336" s="38"/>
      <c r="F336" s="231" t="s">
        <v>700</v>
      </c>
      <c r="G336" s="38"/>
      <c r="H336" s="38"/>
      <c r="I336" s="232"/>
      <c r="J336" s="38"/>
      <c r="K336" s="38"/>
      <c r="L336" s="42"/>
      <c r="M336" s="233"/>
      <c r="N336" s="234"/>
      <c r="O336" s="89"/>
      <c r="P336" s="89"/>
      <c r="Q336" s="89"/>
      <c r="R336" s="89"/>
      <c r="S336" s="89"/>
      <c r="T336" s="90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5" t="s">
        <v>143</v>
      </c>
      <c r="AU336" s="15" t="s">
        <v>81</v>
      </c>
    </row>
    <row r="337" s="12" customFormat="1">
      <c r="A337" s="12"/>
      <c r="B337" s="241"/>
      <c r="C337" s="242"/>
      <c r="D337" s="230" t="s">
        <v>167</v>
      </c>
      <c r="E337" s="243" t="s">
        <v>701</v>
      </c>
      <c r="F337" s="244" t="s">
        <v>646</v>
      </c>
      <c r="G337" s="242"/>
      <c r="H337" s="245">
        <v>2624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51" t="s">
        <v>167</v>
      </c>
      <c r="AU337" s="251" t="s">
        <v>81</v>
      </c>
      <c r="AV337" s="12" t="s">
        <v>90</v>
      </c>
      <c r="AW337" s="12" t="s">
        <v>30</v>
      </c>
      <c r="AX337" s="12" t="s">
        <v>81</v>
      </c>
      <c r="AY337" s="251" t="s">
        <v>136</v>
      </c>
    </row>
    <row r="338" s="2" customFormat="1" ht="21.75" customHeight="1">
      <c r="A338" s="36"/>
      <c r="B338" s="37"/>
      <c r="C338" s="217" t="s">
        <v>702</v>
      </c>
      <c r="D338" s="217" t="s">
        <v>137</v>
      </c>
      <c r="E338" s="218" t="s">
        <v>393</v>
      </c>
      <c r="F338" s="219" t="s">
        <v>394</v>
      </c>
      <c r="G338" s="220" t="s">
        <v>387</v>
      </c>
      <c r="H338" s="221">
        <v>78.719999999999999</v>
      </c>
      <c r="I338" s="222"/>
      <c r="J338" s="223">
        <f>ROUND(I338*H338,2)</f>
        <v>0</v>
      </c>
      <c r="K338" s="219" t="s">
        <v>158</v>
      </c>
      <c r="L338" s="42"/>
      <c r="M338" s="224" t="s">
        <v>1</v>
      </c>
      <c r="N338" s="225" t="s">
        <v>38</v>
      </c>
      <c r="O338" s="89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28" t="s">
        <v>135</v>
      </c>
      <c r="AT338" s="228" t="s">
        <v>137</v>
      </c>
      <c r="AU338" s="228" t="s">
        <v>81</v>
      </c>
      <c r="AY338" s="15" t="s">
        <v>136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5" t="s">
        <v>81</v>
      </c>
      <c r="BK338" s="229">
        <f>ROUND(I338*H338,2)</f>
        <v>0</v>
      </c>
      <c r="BL338" s="15" t="s">
        <v>135</v>
      </c>
      <c r="BM338" s="228" t="s">
        <v>703</v>
      </c>
    </row>
    <row r="339" s="2" customFormat="1">
      <c r="A339" s="36"/>
      <c r="B339" s="37"/>
      <c r="C339" s="38"/>
      <c r="D339" s="239" t="s">
        <v>160</v>
      </c>
      <c r="E339" s="38"/>
      <c r="F339" s="240" t="s">
        <v>396</v>
      </c>
      <c r="G339" s="38"/>
      <c r="H339" s="38"/>
      <c r="I339" s="232"/>
      <c r="J339" s="38"/>
      <c r="K339" s="38"/>
      <c r="L339" s="42"/>
      <c r="M339" s="233"/>
      <c r="N339" s="234"/>
      <c r="O339" s="89"/>
      <c r="P339" s="89"/>
      <c r="Q339" s="89"/>
      <c r="R339" s="89"/>
      <c r="S339" s="89"/>
      <c r="T339" s="90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5" t="s">
        <v>160</v>
      </c>
      <c r="AU339" s="15" t="s">
        <v>81</v>
      </c>
    </row>
    <row r="340" s="12" customFormat="1">
      <c r="A340" s="12"/>
      <c r="B340" s="241"/>
      <c r="C340" s="242"/>
      <c r="D340" s="230" t="s">
        <v>167</v>
      </c>
      <c r="E340" s="243" t="s">
        <v>704</v>
      </c>
      <c r="F340" s="244" t="s">
        <v>705</v>
      </c>
      <c r="G340" s="242"/>
      <c r="H340" s="245">
        <v>78.719999999999999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51" t="s">
        <v>167</v>
      </c>
      <c r="AU340" s="251" t="s">
        <v>81</v>
      </c>
      <c r="AV340" s="12" t="s">
        <v>90</v>
      </c>
      <c r="AW340" s="12" t="s">
        <v>30</v>
      </c>
      <c r="AX340" s="12" t="s">
        <v>81</v>
      </c>
      <c r="AY340" s="251" t="s">
        <v>136</v>
      </c>
    </row>
    <row r="341" s="2" customFormat="1" ht="16.5" customHeight="1">
      <c r="A341" s="36"/>
      <c r="B341" s="37"/>
      <c r="C341" s="255" t="s">
        <v>706</v>
      </c>
      <c r="D341" s="255" t="s">
        <v>140</v>
      </c>
      <c r="E341" s="256" t="s">
        <v>400</v>
      </c>
      <c r="F341" s="257" t="s">
        <v>401</v>
      </c>
      <c r="G341" s="258" t="s">
        <v>387</v>
      </c>
      <c r="H341" s="259">
        <v>78.719999999999999</v>
      </c>
      <c r="I341" s="260"/>
      <c r="J341" s="261">
        <f>ROUND(I341*H341,2)</f>
        <v>0</v>
      </c>
      <c r="K341" s="257" t="s">
        <v>141</v>
      </c>
      <c r="L341" s="262"/>
      <c r="M341" s="263" t="s">
        <v>1</v>
      </c>
      <c r="N341" s="264" t="s">
        <v>38</v>
      </c>
      <c r="O341" s="89"/>
      <c r="P341" s="226">
        <f>O341*H341</f>
        <v>0</v>
      </c>
      <c r="Q341" s="226">
        <v>0</v>
      </c>
      <c r="R341" s="226">
        <f>Q341*H341</f>
        <v>0</v>
      </c>
      <c r="S341" s="226">
        <v>0</v>
      </c>
      <c r="T341" s="227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28" t="s">
        <v>194</v>
      </c>
      <c r="AT341" s="228" t="s">
        <v>140</v>
      </c>
      <c r="AU341" s="228" t="s">
        <v>81</v>
      </c>
      <c r="AY341" s="15" t="s">
        <v>136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5" t="s">
        <v>81</v>
      </c>
      <c r="BK341" s="229">
        <f>ROUND(I341*H341,2)</f>
        <v>0</v>
      </c>
      <c r="BL341" s="15" t="s">
        <v>135</v>
      </c>
      <c r="BM341" s="228" t="s">
        <v>707</v>
      </c>
    </row>
    <row r="342" s="12" customFormat="1">
      <c r="A342" s="12"/>
      <c r="B342" s="241"/>
      <c r="C342" s="242"/>
      <c r="D342" s="230" t="s">
        <v>167</v>
      </c>
      <c r="E342" s="243" t="s">
        <v>708</v>
      </c>
      <c r="F342" s="244" t="s">
        <v>709</v>
      </c>
      <c r="G342" s="242"/>
      <c r="H342" s="245">
        <v>78.719999999999999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51" t="s">
        <v>167</v>
      </c>
      <c r="AU342" s="251" t="s">
        <v>81</v>
      </c>
      <c r="AV342" s="12" t="s">
        <v>90</v>
      </c>
      <c r="AW342" s="12" t="s">
        <v>30</v>
      </c>
      <c r="AX342" s="12" t="s">
        <v>81</v>
      </c>
      <c r="AY342" s="251" t="s">
        <v>136</v>
      </c>
    </row>
    <row r="343" s="2" customFormat="1" ht="16.5" customHeight="1">
      <c r="A343" s="36"/>
      <c r="B343" s="37"/>
      <c r="C343" s="217" t="s">
        <v>710</v>
      </c>
      <c r="D343" s="217" t="s">
        <v>137</v>
      </c>
      <c r="E343" s="218" t="s">
        <v>404</v>
      </c>
      <c r="F343" s="219" t="s">
        <v>405</v>
      </c>
      <c r="G343" s="220" t="s">
        <v>387</v>
      </c>
      <c r="H343" s="221">
        <v>78.719999999999999</v>
      </c>
      <c r="I343" s="222"/>
      <c r="J343" s="223">
        <f>ROUND(I343*H343,2)</f>
        <v>0</v>
      </c>
      <c r="K343" s="219" t="s">
        <v>158</v>
      </c>
      <c r="L343" s="42"/>
      <c r="M343" s="224" t="s">
        <v>1</v>
      </c>
      <c r="N343" s="225" t="s">
        <v>38</v>
      </c>
      <c r="O343" s="89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28" t="s">
        <v>135</v>
      </c>
      <c r="AT343" s="228" t="s">
        <v>137</v>
      </c>
      <c r="AU343" s="228" t="s">
        <v>81</v>
      </c>
      <c r="AY343" s="15" t="s">
        <v>136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5" t="s">
        <v>81</v>
      </c>
      <c r="BK343" s="229">
        <f>ROUND(I343*H343,2)</f>
        <v>0</v>
      </c>
      <c r="BL343" s="15" t="s">
        <v>135</v>
      </c>
      <c r="BM343" s="228" t="s">
        <v>711</v>
      </c>
    </row>
    <row r="344" s="2" customFormat="1">
      <c r="A344" s="36"/>
      <c r="B344" s="37"/>
      <c r="C344" s="38"/>
      <c r="D344" s="239" t="s">
        <v>160</v>
      </c>
      <c r="E344" s="38"/>
      <c r="F344" s="240" t="s">
        <v>407</v>
      </c>
      <c r="G344" s="38"/>
      <c r="H344" s="38"/>
      <c r="I344" s="232"/>
      <c r="J344" s="38"/>
      <c r="K344" s="38"/>
      <c r="L344" s="42"/>
      <c r="M344" s="233"/>
      <c r="N344" s="234"/>
      <c r="O344" s="89"/>
      <c r="P344" s="89"/>
      <c r="Q344" s="89"/>
      <c r="R344" s="89"/>
      <c r="S344" s="89"/>
      <c r="T344" s="90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5" t="s">
        <v>160</v>
      </c>
      <c r="AU344" s="15" t="s">
        <v>81</v>
      </c>
    </row>
    <row r="345" s="12" customFormat="1">
      <c r="A345" s="12"/>
      <c r="B345" s="241"/>
      <c r="C345" s="242"/>
      <c r="D345" s="230" t="s">
        <v>167</v>
      </c>
      <c r="E345" s="243" t="s">
        <v>712</v>
      </c>
      <c r="F345" s="244" t="s">
        <v>709</v>
      </c>
      <c r="G345" s="242"/>
      <c r="H345" s="245">
        <v>78.719999999999999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251" t="s">
        <v>167</v>
      </c>
      <c r="AU345" s="251" t="s">
        <v>81</v>
      </c>
      <c r="AV345" s="12" t="s">
        <v>90</v>
      </c>
      <c r="AW345" s="12" t="s">
        <v>30</v>
      </c>
      <c r="AX345" s="12" t="s">
        <v>81</v>
      </c>
      <c r="AY345" s="251" t="s">
        <v>136</v>
      </c>
    </row>
    <row r="346" s="2" customFormat="1" ht="16.5" customHeight="1">
      <c r="A346" s="36"/>
      <c r="B346" s="37"/>
      <c r="C346" s="255" t="s">
        <v>713</v>
      </c>
      <c r="D346" s="255" t="s">
        <v>140</v>
      </c>
      <c r="E346" s="256" t="s">
        <v>714</v>
      </c>
      <c r="F346" s="257" t="s">
        <v>715</v>
      </c>
      <c r="G346" s="258" t="s">
        <v>299</v>
      </c>
      <c r="H346" s="259">
        <v>568</v>
      </c>
      <c r="I346" s="260"/>
      <c r="J346" s="261">
        <f>ROUND(I346*H346,2)</f>
        <v>0</v>
      </c>
      <c r="K346" s="257" t="s">
        <v>141</v>
      </c>
      <c r="L346" s="262"/>
      <c r="M346" s="263" t="s">
        <v>1</v>
      </c>
      <c r="N346" s="264" t="s">
        <v>38</v>
      </c>
      <c r="O346" s="89"/>
      <c r="P346" s="226">
        <f>O346*H346</f>
        <v>0</v>
      </c>
      <c r="Q346" s="226">
        <v>0.00050000000000000001</v>
      </c>
      <c r="R346" s="226">
        <f>Q346*H346</f>
        <v>0.28400000000000003</v>
      </c>
      <c r="S346" s="226">
        <v>0</v>
      </c>
      <c r="T346" s="227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28" t="s">
        <v>194</v>
      </c>
      <c r="AT346" s="228" t="s">
        <v>140</v>
      </c>
      <c r="AU346" s="228" t="s">
        <v>81</v>
      </c>
      <c r="AY346" s="15" t="s">
        <v>136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5" t="s">
        <v>81</v>
      </c>
      <c r="BK346" s="229">
        <f>ROUND(I346*H346,2)</f>
        <v>0</v>
      </c>
      <c r="BL346" s="15" t="s">
        <v>135</v>
      </c>
      <c r="BM346" s="228" t="s">
        <v>716</v>
      </c>
    </row>
    <row r="347" s="2" customFormat="1" ht="16.5" customHeight="1">
      <c r="A347" s="36"/>
      <c r="B347" s="37"/>
      <c r="C347" s="255" t="s">
        <v>265</v>
      </c>
      <c r="D347" s="255" t="s">
        <v>140</v>
      </c>
      <c r="E347" s="256" t="s">
        <v>717</v>
      </c>
      <c r="F347" s="257" t="s">
        <v>718</v>
      </c>
      <c r="G347" s="258" t="s">
        <v>299</v>
      </c>
      <c r="H347" s="259">
        <v>583</v>
      </c>
      <c r="I347" s="260"/>
      <c r="J347" s="261">
        <f>ROUND(I347*H347,2)</f>
        <v>0</v>
      </c>
      <c r="K347" s="257" t="s">
        <v>141</v>
      </c>
      <c r="L347" s="262"/>
      <c r="M347" s="263" t="s">
        <v>1</v>
      </c>
      <c r="N347" s="264" t="s">
        <v>38</v>
      </c>
      <c r="O347" s="89"/>
      <c r="P347" s="226">
        <f>O347*H347</f>
        <v>0</v>
      </c>
      <c r="Q347" s="226">
        <v>0.00050000000000000001</v>
      </c>
      <c r="R347" s="226">
        <f>Q347*H347</f>
        <v>0.29149999999999998</v>
      </c>
      <c r="S347" s="226">
        <v>0</v>
      </c>
      <c r="T347" s="227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28" t="s">
        <v>194</v>
      </c>
      <c r="AT347" s="228" t="s">
        <v>140</v>
      </c>
      <c r="AU347" s="228" t="s">
        <v>81</v>
      </c>
      <c r="AY347" s="15" t="s">
        <v>136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5" t="s">
        <v>81</v>
      </c>
      <c r="BK347" s="229">
        <f>ROUND(I347*H347,2)</f>
        <v>0</v>
      </c>
      <c r="BL347" s="15" t="s">
        <v>135</v>
      </c>
      <c r="BM347" s="228" t="s">
        <v>719</v>
      </c>
    </row>
    <row r="348" s="2" customFormat="1" ht="16.5" customHeight="1">
      <c r="A348" s="36"/>
      <c r="B348" s="37"/>
      <c r="C348" s="255" t="s">
        <v>720</v>
      </c>
      <c r="D348" s="255" t="s">
        <v>140</v>
      </c>
      <c r="E348" s="256" t="s">
        <v>721</v>
      </c>
      <c r="F348" s="257" t="s">
        <v>722</v>
      </c>
      <c r="G348" s="258" t="s">
        <v>193</v>
      </c>
      <c r="H348" s="259">
        <v>156</v>
      </c>
      <c r="I348" s="260"/>
      <c r="J348" s="261">
        <f>ROUND(I348*H348,2)</f>
        <v>0</v>
      </c>
      <c r="K348" s="257" t="s">
        <v>141</v>
      </c>
      <c r="L348" s="262"/>
      <c r="M348" s="263" t="s">
        <v>1</v>
      </c>
      <c r="N348" s="264" t="s">
        <v>38</v>
      </c>
      <c r="O348" s="89"/>
      <c r="P348" s="226">
        <f>O348*H348</f>
        <v>0</v>
      </c>
      <c r="Q348" s="226">
        <v>0.00050000000000000001</v>
      </c>
      <c r="R348" s="226">
        <f>Q348*H348</f>
        <v>0.078</v>
      </c>
      <c r="S348" s="226">
        <v>0</v>
      </c>
      <c r="T348" s="227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28" t="s">
        <v>194</v>
      </c>
      <c r="AT348" s="228" t="s">
        <v>140</v>
      </c>
      <c r="AU348" s="228" t="s">
        <v>81</v>
      </c>
      <c r="AY348" s="15" t="s">
        <v>136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5" t="s">
        <v>81</v>
      </c>
      <c r="BK348" s="229">
        <f>ROUND(I348*H348,2)</f>
        <v>0</v>
      </c>
      <c r="BL348" s="15" t="s">
        <v>135</v>
      </c>
      <c r="BM348" s="228" t="s">
        <v>723</v>
      </c>
    </row>
    <row r="349" s="2" customFormat="1" ht="16.5" customHeight="1">
      <c r="A349" s="36"/>
      <c r="B349" s="37"/>
      <c r="C349" s="255" t="s">
        <v>252</v>
      </c>
      <c r="D349" s="255" t="s">
        <v>140</v>
      </c>
      <c r="E349" s="256" t="s">
        <v>724</v>
      </c>
      <c r="F349" s="257" t="s">
        <v>725</v>
      </c>
      <c r="G349" s="258" t="s">
        <v>299</v>
      </c>
      <c r="H349" s="259">
        <v>168</v>
      </c>
      <c r="I349" s="260"/>
      <c r="J349" s="261">
        <f>ROUND(I349*H349,2)</f>
        <v>0</v>
      </c>
      <c r="K349" s="257" t="s">
        <v>141</v>
      </c>
      <c r="L349" s="262"/>
      <c r="M349" s="263" t="s">
        <v>1</v>
      </c>
      <c r="N349" s="264" t="s">
        <v>38</v>
      </c>
      <c r="O349" s="89"/>
      <c r="P349" s="226">
        <f>O349*H349</f>
        <v>0</v>
      </c>
      <c r="Q349" s="226">
        <v>0.00050000000000000001</v>
      </c>
      <c r="R349" s="226">
        <f>Q349*H349</f>
        <v>0.084000000000000005</v>
      </c>
      <c r="S349" s="226">
        <v>0</v>
      </c>
      <c r="T349" s="227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228" t="s">
        <v>194</v>
      </c>
      <c r="AT349" s="228" t="s">
        <v>140</v>
      </c>
      <c r="AU349" s="228" t="s">
        <v>81</v>
      </c>
      <c r="AY349" s="15" t="s">
        <v>136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15" t="s">
        <v>81</v>
      </c>
      <c r="BK349" s="229">
        <f>ROUND(I349*H349,2)</f>
        <v>0</v>
      </c>
      <c r="BL349" s="15" t="s">
        <v>135</v>
      </c>
      <c r="BM349" s="228" t="s">
        <v>726</v>
      </c>
    </row>
    <row r="350" s="2" customFormat="1" ht="16.5" customHeight="1">
      <c r="A350" s="36"/>
      <c r="B350" s="37"/>
      <c r="C350" s="255" t="s">
        <v>727</v>
      </c>
      <c r="D350" s="255" t="s">
        <v>140</v>
      </c>
      <c r="E350" s="256" t="s">
        <v>728</v>
      </c>
      <c r="F350" s="257" t="s">
        <v>729</v>
      </c>
      <c r="G350" s="258" t="s">
        <v>299</v>
      </c>
      <c r="H350" s="259">
        <v>567</v>
      </c>
      <c r="I350" s="260"/>
      <c r="J350" s="261">
        <f>ROUND(I350*H350,2)</f>
        <v>0</v>
      </c>
      <c r="K350" s="257" t="s">
        <v>141</v>
      </c>
      <c r="L350" s="262"/>
      <c r="M350" s="263" t="s">
        <v>1</v>
      </c>
      <c r="N350" s="264" t="s">
        <v>38</v>
      </c>
      <c r="O350" s="89"/>
      <c r="P350" s="226">
        <f>O350*H350</f>
        <v>0</v>
      </c>
      <c r="Q350" s="226">
        <v>0.00050000000000000001</v>
      </c>
      <c r="R350" s="226">
        <f>Q350*H350</f>
        <v>0.28350000000000003</v>
      </c>
      <c r="S350" s="226">
        <v>0</v>
      </c>
      <c r="T350" s="227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28" t="s">
        <v>194</v>
      </c>
      <c r="AT350" s="228" t="s">
        <v>140</v>
      </c>
      <c r="AU350" s="228" t="s">
        <v>81</v>
      </c>
      <c r="AY350" s="15" t="s">
        <v>136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5" t="s">
        <v>81</v>
      </c>
      <c r="BK350" s="229">
        <f>ROUND(I350*H350,2)</f>
        <v>0</v>
      </c>
      <c r="BL350" s="15" t="s">
        <v>135</v>
      </c>
      <c r="BM350" s="228" t="s">
        <v>730</v>
      </c>
    </row>
    <row r="351" s="2" customFormat="1" ht="16.5" customHeight="1">
      <c r="A351" s="36"/>
      <c r="B351" s="37"/>
      <c r="C351" s="255" t="s">
        <v>731</v>
      </c>
      <c r="D351" s="255" t="s">
        <v>140</v>
      </c>
      <c r="E351" s="256" t="s">
        <v>732</v>
      </c>
      <c r="F351" s="257" t="s">
        <v>733</v>
      </c>
      <c r="G351" s="258" t="s">
        <v>299</v>
      </c>
      <c r="H351" s="259">
        <v>348</v>
      </c>
      <c r="I351" s="260"/>
      <c r="J351" s="261">
        <f>ROUND(I351*H351,2)</f>
        <v>0</v>
      </c>
      <c r="K351" s="257" t="s">
        <v>141</v>
      </c>
      <c r="L351" s="262"/>
      <c r="M351" s="263" t="s">
        <v>1</v>
      </c>
      <c r="N351" s="264" t="s">
        <v>38</v>
      </c>
      <c r="O351" s="89"/>
      <c r="P351" s="226">
        <f>O351*H351</f>
        <v>0</v>
      </c>
      <c r="Q351" s="226">
        <v>0.00050000000000000001</v>
      </c>
      <c r="R351" s="226">
        <f>Q351*H351</f>
        <v>0.17400000000000002</v>
      </c>
      <c r="S351" s="226">
        <v>0</v>
      </c>
      <c r="T351" s="227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28" t="s">
        <v>194</v>
      </c>
      <c r="AT351" s="228" t="s">
        <v>140</v>
      </c>
      <c r="AU351" s="228" t="s">
        <v>81</v>
      </c>
      <c r="AY351" s="15" t="s">
        <v>136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5" t="s">
        <v>81</v>
      </c>
      <c r="BK351" s="229">
        <f>ROUND(I351*H351,2)</f>
        <v>0</v>
      </c>
      <c r="BL351" s="15" t="s">
        <v>135</v>
      </c>
      <c r="BM351" s="228" t="s">
        <v>734</v>
      </c>
    </row>
    <row r="352" s="2" customFormat="1" ht="16.5" customHeight="1">
      <c r="A352" s="36"/>
      <c r="B352" s="37"/>
      <c r="C352" s="255" t="s">
        <v>735</v>
      </c>
      <c r="D352" s="255" t="s">
        <v>140</v>
      </c>
      <c r="E352" s="256" t="s">
        <v>736</v>
      </c>
      <c r="F352" s="257" t="s">
        <v>737</v>
      </c>
      <c r="G352" s="258" t="s">
        <v>193</v>
      </c>
      <c r="H352" s="259">
        <v>234</v>
      </c>
      <c r="I352" s="260"/>
      <c r="J352" s="261">
        <f>ROUND(I352*H352,2)</f>
        <v>0</v>
      </c>
      <c r="K352" s="257" t="s">
        <v>141</v>
      </c>
      <c r="L352" s="262"/>
      <c r="M352" s="263" t="s">
        <v>1</v>
      </c>
      <c r="N352" s="264" t="s">
        <v>38</v>
      </c>
      <c r="O352" s="89"/>
      <c r="P352" s="226">
        <f>O352*H352</f>
        <v>0</v>
      </c>
      <c r="Q352" s="226">
        <v>0.00050000000000000001</v>
      </c>
      <c r="R352" s="226">
        <f>Q352*H352</f>
        <v>0.11700000000000001</v>
      </c>
      <c r="S352" s="226">
        <v>0</v>
      </c>
      <c r="T352" s="227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28" t="s">
        <v>194</v>
      </c>
      <c r="AT352" s="228" t="s">
        <v>140</v>
      </c>
      <c r="AU352" s="228" t="s">
        <v>81</v>
      </c>
      <c r="AY352" s="15" t="s">
        <v>136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5" t="s">
        <v>81</v>
      </c>
      <c r="BK352" s="229">
        <f>ROUND(I352*H352,2)</f>
        <v>0</v>
      </c>
      <c r="BL352" s="15" t="s">
        <v>135</v>
      </c>
      <c r="BM352" s="228" t="s">
        <v>738</v>
      </c>
    </row>
    <row r="353" s="2" customFormat="1" ht="24.15" customHeight="1">
      <c r="A353" s="36"/>
      <c r="B353" s="37"/>
      <c r="C353" s="217" t="s">
        <v>739</v>
      </c>
      <c r="D353" s="217" t="s">
        <v>137</v>
      </c>
      <c r="E353" s="218" t="s">
        <v>218</v>
      </c>
      <c r="F353" s="219" t="s">
        <v>219</v>
      </c>
      <c r="G353" s="220" t="s">
        <v>220</v>
      </c>
      <c r="H353" s="221">
        <v>179.88045</v>
      </c>
      <c r="I353" s="222"/>
      <c r="J353" s="223">
        <f>ROUND(I353*H353,2)</f>
        <v>0</v>
      </c>
      <c r="K353" s="219" t="s">
        <v>158</v>
      </c>
      <c r="L353" s="42"/>
      <c r="M353" s="224" t="s">
        <v>1</v>
      </c>
      <c r="N353" s="225" t="s">
        <v>38</v>
      </c>
      <c r="O353" s="89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28" t="s">
        <v>135</v>
      </c>
      <c r="AT353" s="228" t="s">
        <v>137</v>
      </c>
      <c r="AU353" s="228" t="s">
        <v>81</v>
      </c>
      <c r="AY353" s="15" t="s">
        <v>136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5" t="s">
        <v>81</v>
      </c>
      <c r="BK353" s="229">
        <f>ROUND(I353*H353,2)</f>
        <v>0</v>
      </c>
      <c r="BL353" s="15" t="s">
        <v>135</v>
      </c>
      <c r="BM353" s="228" t="s">
        <v>740</v>
      </c>
    </row>
    <row r="354" s="2" customFormat="1">
      <c r="A354" s="36"/>
      <c r="B354" s="37"/>
      <c r="C354" s="38"/>
      <c r="D354" s="239" t="s">
        <v>160</v>
      </c>
      <c r="E354" s="38"/>
      <c r="F354" s="240" t="s">
        <v>222</v>
      </c>
      <c r="G354" s="38"/>
      <c r="H354" s="38"/>
      <c r="I354" s="232"/>
      <c r="J354" s="38"/>
      <c r="K354" s="38"/>
      <c r="L354" s="42"/>
      <c r="M354" s="233"/>
      <c r="N354" s="234"/>
      <c r="O354" s="89"/>
      <c r="P354" s="89"/>
      <c r="Q354" s="89"/>
      <c r="R354" s="89"/>
      <c r="S354" s="89"/>
      <c r="T354" s="90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5" t="s">
        <v>160</v>
      </c>
      <c r="AU354" s="15" t="s">
        <v>81</v>
      </c>
    </row>
    <row r="355" s="13" customFormat="1">
      <c r="A355" s="13"/>
      <c r="B355" s="265"/>
      <c r="C355" s="266"/>
      <c r="D355" s="230" t="s">
        <v>167</v>
      </c>
      <c r="E355" s="267" t="s">
        <v>1</v>
      </c>
      <c r="F355" s="268" t="s">
        <v>223</v>
      </c>
      <c r="G355" s="266"/>
      <c r="H355" s="267" t="s">
        <v>1</v>
      </c>
      <c r="I355" s="269"/>
      <c r="J355" s="266"/>
      <c r="K355" s="266"/>
      <c r="L355" s="270"/>
      <c r="M355" s="271"/>
      <c r="N355" s="272"/>
      <c r="O355" s="272"/>
      <c r="P355" s="272"/>
      <c r="Q355" s="272"/>
      <c r="R355" s="272"/>
      <c r="S355" s="272"/>
      <c r="T355" s="27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74" t="s">
        <v>167</v>
      </c>
      <c r="AU355" s="274" t="s">
        <v>81</v>
      </c>
      <c r="AV355" s="13" t="s">
        <v>81</v>
      </c>
      <c r="AW355" s="13" t="s">
        <v>30</v>
      </c>
      <c r="AX355" s="13" t="s">
        <v>73</v>
      </c>
      <c r="AY355" s="274" t="s">
        <v>136</v>
      </c>
    </row>
    <row r="356" s="13" customFormat="1">
      <c r="A356" s="13"/>
      <c r="B356" s="265"/>
      <c r="C356" s="266"/>
      <c r="D356" s="230" t="s">
        <v>167</v>
      </c>
      <c r="E356" s="267" t="s">
        <v>1</v>
      </c>
      <c r="F356" s="268" t="s">
        <v>741</v>
      </c>
      <c r="G356" s="266"/>
      <c r="H356" s="267" t="s">
        <v>1</v>
      </c>
      <c r="I356" s="269"/>
      <c r="J356" s="266"/>
      <c r="K356" s="266"/>
      <c r="L356" s="270"/>
      <c r="M356" s="271"/>
      <c r="N356" s="272"/>
      <c r="O356" s="272"/>
      <c r="P356" s="272"/>
      <c r="Q356" s="272"/>
      <c r="R356" s="272"/>
      <c r="S356" s="272"/>
      <c r="T356" s="27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74" t="s">
        <v>167</v>
      </c>
      <c r="AU356" s="274" t="s">
        <v>81</v>
      </c>
      <c r="AV356" s="13" t="s">
        <v>81</v>
      </c>
      <c r="AW356" s="13" t="s">
        <v>30</v>
      </c>
      <c r="AX356" s="13" t="s">
        <v>73</v>
      </c>
      <c r="AY356" s="274" t="s">
        <v>136</v>
      </c>
    </row>
    <row r="357" s="12" customFormat="1">
      <c r="A357" s="12"/>
      <c r="B357" s="241"/>
      <c r="C357" s="242"/>
      <c r="D357" s="230" t="s">
        <v>167</v>
      </c>
      <c r="E357" s="243" t="s">
        <v>742</v>
      </c>
      <c r="F357" s="244" t="s">
        <v>743</v>
      </c>
      <c r="G357" s="242"/>
      <c r="H357" s="245">
        <v>179.88045</v>
      </c>
      <c r="I357" s="246"/>
      <c r="J357" s="242"/>
      <c r="K357" s="242"/>
      <c r="L357" s="247"/>
      <c r="M357" s="252"/>
      <c r="N357" s="253"/>
      <c r="O357" s="253"/>
      <c r="P357" s="253"/>
      <c r="Q357" s="253"/>
      <c r="R357" s="253"/>
      <c r="S357" s="253"/>
      <c r="T357" s="254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251" t="s">
        <v>167</v>
      </c>
      <c r="AU357" s="251" t="s">
        <v>81</v>
      </c>
      <c r="AV357" s="12" t="s">
        <v>90</v>
      </c>
      <c r="AW357" s="12" t="s">
        <v>30</v>
      </c>
      <c r="AX357" s="12" t="s">
        <v>81</v>
      </c>
      <c r="AY357" s="251" t="s">
        <v>136</v>
      </c>
    </row>
    <row r="358" s="2" customFormat="1" ht="6.96" customHeight="1">
      <c r="A358" s="36"/>
      <c r="B358" s="64"/>
      <c r="C358" s="65"/>
      <c r="D358" s="65"/>
      <c r="E358" s="65"/>
      <c r="F358" s="65"/>
      <c r="G358" s="65"/>
      <c r="H358" s="65"/>
      <c r="I358" s="65"/>
      <c r="J358" s="65"/>
      <c r="K358" s="65"/>
      <c r="L358" s="42"/>
      <c r="M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</row>
  </sheetData>
  <sheetProtection sheet="1" autoFilter="0" formatColumns="0" formatRows="0" objects="1" scenarios="1" spinCount="100000" saltValue="z5EDDraeaFgiHLXSE+RTCmIGkDpkyqizGfLMwO2qJztMKbkvp5OpmTLS/RH2UfRU2TB4lobDhPTup0mr71Oezg==" hashValue="oTgL+JeYYiUiwGPeYiWJfp0B2eIe6J6jDJT+dF2g1+sWaLKbS497s2vrp6yy78938/7ZdHr/nLc3/m54TtkrvQ==" algorithmName="SHA-512" password="CC35"/>
  <autoFilter ref="C122:K3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hyperlinks>
    <hyperlink ref="F137" r:id="rId1" display="https://podminky.urs.cz/item/CS_URS_2024_02/183101115R00"/>
    <hyperlink ref="F140" r:id="rId2" display="https://podminky.urs.cz/item/CS_URS_2024_02/184102113R00"/>
    <hyperlink ref="F143" r:id="rId3" display="https://podminky.urs.cz/item/CS_URS_2024_02/1848RT00"/>
    <hyperlink ref="F156" r:id="rId4" display="https://podminky.urs.cz/item/CS_URS_2024_02/184202112R00"/>
    <hyperlink ref="F174" r:id="rId5" display="https://podminky.urs.cz/item/CS_URS_2024_02/18410RT00"/>
    <hyperlink ref="F177" r:id="rId6" display="https://podminky.urs.cz/item/CS_URS_2024_02/184921096R00"/>
    <hyperlink ref="F184" r:id="rId7" display="https://podminky.urs.cz/item/CS_URS_2024_02/185804311R00"/>
    <hyperlink ref="F189" r:id="rId8" display="https://podminky.urs.cz/item/CS_URS_2024_02/185851111R00"/>
    <hyperlink ref="F201" r:id="rId9" display="https://podminky.urs.cz/item/CS_URS_2024_02/998231311R00"/>
    <hyperlink ref="F224" r:id="rId10" display="https://podminky.urs.cz/item/CS_URS_2024_02/183101114R00"/>
    <hyperlink ref="F228" r:id="rId11" display="https://podminky.urs.cz/item/CS_URS_2024_02/184102112R00"/>
    <hyperlink ref="F232" r:id="rId12" display="https://podminky.urs.cz/item/CS_URS_2024_02/1848RT00"/>
    <hyperlink ref="F245" r:id="rId13" display="https://podminky.urs.cz/item/CS_URS_2024_02/184808211R00"/>
    <hyperlink ref="F252" r:id="rId14" display="https://podminky.urs.cz/item/CS_URS_2024_02/184202111R00"/>
    <hyperlink ref="F260" r:id="rId15" display="https://podminky.urs.cz/item/CS_URS_2024_02/184921096R00"/>
    <hyperlink ref="F265" r:id="rId16" display="https://podminky.urs.cz/item/CS_URS_2024_02/185804311R00"/>
    <hyperlink ref="F270" r:id="rId17" display="https://podminky.urs.cz/item/CS_URS_2024_02/185851111R00"/>
    <hyperlink ref="F273" r:id="rId18" display="https://podminky.urs.cz/item/CS_URS_2024_02/1848RT00.1"/>
    <hyperlink ref="F291" r:id="rId19" display="https://podminky.urs.cz/item/CS_URS_2024_02/998231311R00"/>
    <hyperlink ref="F306" r:id="rId20" display="https://podminky.urs.cz/item/CS_URS_2024_02/183101113R00"/>
    <hyperlink ref="F309" r:id="rId21" display="https://podminky.urs.cz/item/CS_URS_2024_02/184102112R00"/>
    <hyperlink ref="F312" r:id="rId22" display="https://podminky.urs.cz/item/CS_URS_2024_02/1848KT00"/>
    <hyperlink ref="F323" r:id="rId23" display="https://podminky.urs.cz/item/CS_URS_2024_02/184808211R00"/>
    <hyperlink ref="F328" r:id="rId24" display="https://podminky.urs.cz/item/CS_URS_2024_02/184921093R00"/>
    <hyperlink ref="F339" r:id="rId25" display="https://podminky.urs.cz/item/CS_URS_2024_02/185804311R00"/>
    <hyperlink ref="F344" r:id="rId26" display="https://podminky.urs.cz/item/CS_URS_2024_02/185851111R00"/>
    <hyperlink ref="F354" r:id="rId27" display="https://podminky.urs.cz/item/CS_URS_2024_02/998231311R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83</v>
      </c>
    </row>
    <row r="4" s="1" customFormat="1" ht="24.96" customHeight="1">
      <c r="B4" s="18"/>
      <c r="D4" s="146" t="s">
        <v>113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Interakční prvky - IP1 v k.ú. Zahnašovice</v>
      </c>
      <c r="F7" s="148"/>
      <c r="G7" s="148"/>
      <c r="H7" s="148"/>
      <c r="L7" s="18"/>
    </row>
    <row r="8" s="1" customFormat="1" ht="12" customHeight="1">
      <c r="B8" s="18"/>
      <c r="D8" s="148" t="s">
        <v>114</v>
      </c>
      <c r="L8" s="18"/>
    </row>
    <row r="9" s="2" customFormat="1" ht="16.5" customHeight="1">
      <c r="A9" s="36"/>
      <c r="B9" s="42"/>
      <c r="C9" s="36"/>
      <c r="D9" s="36"/>
      <c r="E9" s="149" t="s">
        <v>150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151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744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15. 7. 2024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ROUND((SUM(BE121:BE155)),  2)</f>
        <v>0</v>
      </c>
      <c r="G35" s="36"/>
      <c r="H35" s="36"/>
      <c r="I35" s="162">
        <v>0.20999999999999999</v>
      </c>
      <c r="J35" s="161">
        <f>ROUND(((SUM(BE121:BE155))*I35),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ROUND((SUM(BF121:BF155)),  2)</f>
        <v>0</v>
      </c>
      <c r="G36" s="36"/>
      <c r="H36" s="36"/>
      <c r="I36" s="162">
        <v>0.12</v>
      </c>
      <c r="J36" s="161">
        <f>ROUND(((SUM(BF121:BF155))*I36),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ROUND((SUM(BG121:BG155)),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ROUND((SUM(BH121:BH155)),  2)</f>
        <v>0</v>
      </c>
      <c r="G38" s="36"/>
      <c r="H38" s="36"/>
      <c r="I38" s="162">
        <v>0.12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ROUND((SUM(BI121:BI155)),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Interakční prvky - IP1 v k.ú. Zahnašovice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114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150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151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01.4 - ZALOŽENÍ LUČNÍHO TRÁVNÍKU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15. 7. 2024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117</v>
      </c>
      <c r="D96" s="183"/>
      <c r="E96" s="183"/>
      <c r="F96" s="183"/>
      <c r="G96" s="183"/>
      <c r="H96" s="183"/>
      <c r="I96" s="183"/>
      <c r="J96" s="184" t="s">
        <v>118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119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83</v>
      </c>
    </row>
    <row r="99" s="9" customFormat="1" ht="24.96" customHeight="1">
      <c r="A99" s="9"/>
      <c r="B99" s="186"/>
      <c r="C99" s="187"/>
      <c r="D99" s="188" t="s">
        <v>745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121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Interakční prvky - IP1 v k.ú. Zahnašovice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114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150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151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01.4 - ZALOŽENÍ LUČNÍHO TRÁVNÍKU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15. 7. 2024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122</v>
      </c>
      <c r="D120" s="195" t="s">
        <v>58</v>
      </c>
      <c r="E120" s="195" t="s">
        <v>54</v>
      </c>
      <c r="F120" s="195" t="s">
        <v>55</v>
      </c>
      <c r="G120" s="195" t="s">
        <v>123</v>
      </c>
      <c r="H120" s="195" t="s">
        <v>124</v>
      </c>
      <c r="I120" s="195" t="s">
        <v>125</v>
      </c>
      <c r="J120" s="195" t="s">
        <v>118</v>
      </c>
      <c r="K120" s="196" t="s">
        <v>126</v>
      </c>
      <c r="L120" s="197"/>
      <c r="M120" s="98" t="s">
        <v>1</v>
      </c>
      <c r="N120" s="99" t="s">
        <v>37</v>
      </c>
      <c r="O120" s="99" t="s">
        <v>127</v>
      </c>
      <c r="P120" s="99" t="s">
        <v>128</v>
      </c>
      <c r="Q120" s="99" t="s">
        <v>129</v>
      </c>
      <c r="R120" s="99" t="s">
        <v>130</v>
      </c>
      <c r="S120" s="99" t="s">
        <v>131</v>
      </c>
      <c r="T120" s="100" t="s">
        <v>132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133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0.51478800000000002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83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746</v>
      </c>
      <c r="F122" s="206" t="s">
        <v>747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SUM(P123:P155)</f>
        <v>0</v>
      </c>
      <c r="Q122" s="211"/>
      <c r="R122" s="212">
        <f>SUM(R123:R155)</f>
        <v>0.51478800000000002</v>
      </c>
      <c r="S122" s="211"/>
      <c r="T122" s="213">
        <f>SUM(T123:T155)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135</v>
      </c>
      <c r="AT122" s="215" t="s">
        <v>72</v>
      </c>
      <c r="AU122" s="215" t="s">
        <v>73</v>
      </c>
      <c r="AY122" s="214" t="s">
        <v>136</v>
      </c>
      <c r="BK122" s="216">
        <f>SUM(BK123:BK155)</f>
        <v>0</v>
      </c>
    </row>
    <row r="123" s="2" customFormat="1" ht="24.15" customHeight="1">
      <c r="A123" s="36"/>
      <c r="B123" s="37"/>
      <c r="C123" s="217" t="s">
        <v>81</v>
      </c>
      <c r="D123" s="217" t="s">
        <v>137</v>
      </c>
      <c r="E123" s="218" t="s">
        <v>162</v>
      </c>
      <c r="F123" s="219" t="s">
        <v>163</v>
      </c>
      <c r="G123" s="220" t="s">
        <v>157</v>
      </c>
      <c r="H123" s="221">
        <v>171596</v>
      </c>
      <c r="I123" s="222"/>
      <c r="J123" s="223">
        <f>ROUND(I123*H123,2)</f>
        <v>0</v>
      </c>
      <c r="K123" s="219" t="s">
        <v>158</v>
      </c>
      <c r="L123" s="42"/>
      <c r="M123" s="224" t="s">
        <v>1</v>
      </c>
      <c r="N123" s="225" t="s">
        <v>38</v>
      </c>
      <c r="O123" s="8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8" t="s">
        <v>135</v>
      </c>
      <c r="AT123" s="228" t="s">
        <v>137</v>
      </c>
      <c r="AU123" s="228" t="s">
        <v>81</v>
      </c>
      <c r="AY123" s="15" t="s">
        <v>136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5" t="s">
        <v>81</v>
      </c>
      <c r="BK123" s="229">
        <f>ROUND(I123*H123,2)</f>
        <v>0</v>
      </c>
      <c r="BL123" s="15" t="s">
        <v>135</v>
      </c>
      <c r="BM123" s="228" t="s">
        <v>748</v>
      </c>
    </row>
    <row r="124" s="2" customFormat="1">
      <c r="A124" s="36"/>
      <c r="B124" s="37"/>
      <c r="C124" s="38"/>
      <c r="D124" s="239" t="s">
        <v>160</v>
      </c>
      <c r="E124" s="38"/>
      <c r="F124" s="240" t="s">
        <v>165</v>
      </c>
      <c r="G124" s="38"/>
      <c r="H124" s="38"/>
      <c r="I124" s="232"/>
      <c r="J124" s="38"/>
      <c r="K124" s="38"/>
      <c r="L124" s="42"/>
      <c r="M124" s="233"/>
      <c r="N124" s="23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160</v>
      </c>
      <c r="AU124" s="15" t="s">
        <v>81</v>
      </c>
    </row>
    <row r="125" s="2" customFormat="1">
      <c r="A125" s="36"/>
      <c r="B125" s="37"/>
      <c r="C125" s="38"/>
      <c r="D125" s="230" t="s">
        <v>143</v>
      </c>
      <c r="E125" s="38"/>
      <c r="F125" s="231" t="s">
        <v>749</v>
      </c>
      <c r="G125" s="38"/>
      <c r="H125" s="38"/>
      <c r="I125" s="232"/>
      <c r="J125" s="38"/>
      <c r="K125" s="38"/>
      <c r="L125" s="42"/>
      <c r="M125" s="233"/>
      <c r="N125" s="234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143</v>
      </c>
      <c r="AU125" s="15" t="s">
        <v>81</v>
      </c>
    </row>
    <row r="126" s="12" customFormat="1">
      <c r="A126" s="12"/>
      <c r="B126" s="241"/>
      <c r="C126" s="242"/>
      <c r="D126" s="230" t="s">
        <v>167</v>
      </c>
      <c r="E126" s="243" t="s">
        <v>285</v>
      </c>
      <c r="F126" s="244" t="s">
        <v>750</v>
      </c>
      <c r="G126" s="242"/>
      <c r="H126" s="245">
        <v>171596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51" t="s">
        <v>167</v>
      </c>
      <c r="AU126" s="251" t="s">
        <v>81</v>
      </c>
      <c r="AV126" s="12" t="s">
        <v>90</v>
      </c>
      <c r="AW126" s="12" t="s">
        <v>30</v>
      </c>
      <c r="AX126" s="12" t="s">
        <v>81</v>
      </c>
      <c r="AY126" s="251" t="s">
        <v>136</v>
      </c>
    </row>
    <row r="127" s="2" customFormat="1" ht="21.75" customHeight="1">
      <c r="A127" s="36"/>
      <c r="B127" s="37"/>
      <c r="C127" s="217" t="s">
        <v>90</v>
      </c>
      <c r="D127" s="217" t="s">
        <v>137</v>
      </c>
      <c r="E127" s="218" t="s">
        <v>171</v>
      </c>
      <c r="F127" s="219" t="s">
        <v>172</v>
      </c>
      <c r="G127" s="220" t="s">
        <v>157</v>
      </c>
      <c r="H127" s="221">
        <v>171596</v>
      </c>
      <c r="I127" s="222"/>
      <c r="J127" s="223">
        <f>ROUND(I127*H127,2)</f>
        <v>0</v>
      </c>
      <c r="K127" s="219" t="s">
        <v>158</v>
      </c>
      <c r="L127" s="42"/>
      <c r="M127" s="224" t="s">
        <v>1</v>
      </c>
      <c r="N127" s="225" t="s">
        <v>38</v>
      </c>
      <c r="O127" s="89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8" t="s">
        <v>135</v>
      </c>
      <c r="AT127" s="228" t="s">
        <v>137</v>
      </c>
      <c r="AU127" s="228" t="s">
        <v>81</v>
      </c>
      <c r="AY127" s="15" t="s">
        <v>136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5" t="s">
        <v>81</v>
      </c>
      <c r="BK127" s="229">
        <f>ROUND(I127*H127,2)</f>
        <v>0</v>
      </c>
      <c r="BL127" s="15" t="s">
        <v>135</v>
      </c>
      <c r="BM127" s="228" t="s">
        <v>751</v>
      </c>
    </row>
    <row r="128" s="2" customFormat="1">
      <c r="A128" s="36"/>
      <c r="B128" s="37"/>
      <c r="C128" s="38"/>
      <c r="D128" s="239" t="s">
        <v>160</v>
      </c>
      <c r="E128" s="38"/>
      <c r="F128" s="240" t="s">
        <v>174</v>
      </c>
      <c r="G128" s="38"/>
      <c r="H128" s="38"/>
      <c r="I128" s="232"/>
      <c r="J128" s="38"/>
      <c r="K128" s="38"/>
      <c r="L128" s="42"/>
      <c r="M128" s="233"/>
      <c r="N128" s="23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160</v>
      </c>
      <c r="AU128" s="15" t="s">
        <v>81</v>
      </c>
    </row>
    <row r="129" s="2" customFormat="1">
      <c r="A129" s="36"/>
      <c r="B129" s="37"/>
      <c r="C129" s="38"/>
      <c r="D129" s="230" t="s">
        <v>143</v>
      </c>
      <c r="E129" s="38"/>
      <c r="F129" s="231" t="s">
        <v>749</v>
      </c>
      <c r="G129" s="38"/>
      <c r="H129" s="38"/>
      <c r="I129" s="232"/>
      <c r="J129" s="38"/>
      <c r="K129" s="38"/>
      <c r="L129" s="42"/>
      <c r="M129" s="233"/>
      <c r="N129" s="234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143</v>
      </c>
      <c r="AU129" s="15" t="s">
        <v>81</v>
      </c>
    </row>
    <row r="130" s="12" customFormat="1">
      <c r="A130" s="12"/>
      <c r="B130" s="241"/>
      <c r="C130" s="242"/>
      <c r="D130" s="230" t="s">
        <v>167</v>
      </c>
      <c r="E130" s="243" t="s">
        <v>168</v>
      </c>
      <c r="F130" s="244" t="s">
        <v>752</v>
      </c>
      <c r="G130" s="242"/>
      <c r="H130" s="245">
        <v>171596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51" t="s">
        <v>167</v>
      </c>
      <c r="AU130" s="251" t="s">
        <v>81</v>
      </c>
      <c r="AV130" s="12" t="s">
        <v>90</v>
      </c>
      <c r="AW130" s="12" t="s">
        <v>30</v>
      </c>
      <c r="AX130" s="12" t="s">
        <v>81</v>
      </c>
      <c r="AY130" s="251" t="s">
        <v>136</v>
      </c>
    </row>
    <row r="131" s="2" customFormat="1" ht="37.8" customHeight="1">
      <c r="A131" s="36"/>
      <c r="B131" s="37"/>
      <c r="C131" s="217" t="s">
        <v>170</v>
      </c>
      <c r="D131" s="217" t="s">
        <v>137</v>
      </c>
      <c r="E131" s="218" t="s">
        <v>753</v>
      </c>
      <c r="F131" s="219" t="s">
        <v>754</v>
      </c>
      <c r="G131" s="220" t="s">
        <v>157</v>
      </c>
      <c r="H131" s="221">
        <v>85798</v>
      </c>
      <c r="I131" s="222"/>
      <c r="J131" s="223">
        <f>ROUND(I131*H131,2)</f>
        <v>0</v>
      </c>
      <c r="K131" s="219" t="s">
        <v>158</v>
      </c>
      <c r="L131" s="42"/>
      <c r="M131" s="224" t="s">
        <v>1</v>
      </c>
      <c r="N131" s="225" t="s">
        <v>38</v>
      </c>
      <c r="O131" s="89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8" t="s">
        <v>135</v>
      </c>
      <c r="AT131" s="228" t="s">
        <v>137</v>
      </c>
      <c r="AU131" s="228" t="s">
        <v>81</v>
      </c>
      <c r="AY131" s="15" t="s">
        <v>136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5" t="s">
        <v>81</v>
      </c>
      <c r="BK131" s="229">
        <f>ROUND(I131*H131,2)</f>
        <v>0</v>
      </c>
      <c r="BL131" s="15" t="s">
        <v>135</v>
      </c>
      <c r="BM131" s="228" t="s">
        <v>755</v>
      </c>
    </row>
    <row r="132" s="2" customFormat="1">
      <c r="A132" s="36"/>
      <c r="B132" s="37"/>
      <c r="C132" s="38"/>
      <c r="D132" s="239" t="s">
        <v>160</v>
      </c>
      <c r="E132" s="38"/>
      <c r="F132" s="240" t="s">
        <v>756</v>
      </c>
      <c r="G132" s="38"/>
      <c r="H132" s="38"/>
      <c r="I132" s="232"/>
      <c r="J132" s="38"/>
      <c r="K132" s="38"/>
      <c r="L132" s="42"/>
      <c r="M132" s="233"/>
      <c r="N132" s="23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160</v>
      </c>
      <c r="AU132" s="15" t="s">
        <v>81</v>
      </c>
    </row>
    <row r="133" s="2" customFormat="1">
      <c r="A133" s="36"/>
      <c r="B133" s="37"/>
      <c r="C133" s="38"/>
      <c r="D133" s="230" t="s">
        <v>143</v>
      </c>
      <c r="E133" s="38"/>
      <c r="F133" s="231" t="s">
        <v>757</v>
      </c>
      <c r="G133" s="38"/>
      <c r="H133" s="38"/>
      <c r="I133" s="232"/>
      <c r="J133" s="38"/>
      <c r="K133" s="38"/>
      <c r="L133" s="42"/>
      <c r="M133" s="233"/>
      <c r="N133" s="234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143</v>
      </c>
      <c r="AU133" s="15" t="s">
        <v>81</v>
      </c>
    </row>
    <row r="134" s="2" customFormat="1" ht="16.5" customHeight="1">
      <c r="A134" s="36"/>
      <c r="B134" s="37"/>
      <c r="C134" s="255" t="s">
        <v>135</v>
      </c>
      <c r="D134" s="255" t="s">
        <v>140</v>
      </c>
      <c r="E134" s="256" t="s">
        <v>758</v>
      </c>
      <c r="F134" s="257" t="s">
        <v>759</v>
      </c>
      <c r="G134" s="258" t="s">
        <v>327</v>
      </c>
      <c r="H134" s="259">
        <v>514.78800000000001</v>
      </c>
      <c r="I134" s="260"/>
      <c r="J134" s="261">
        <f>ROUND(I134*H134,2)</f>
        <v>0</v>
      </c>
      <c r="K134" s="257" t="s">
        <v>141</v>
      </c>
      <c r="L134" s="262"/>
      <c r="M134" s="263" t="s">
        <v>1</v>
      </c>
      <c r="N134" s="264" t="s">
        <v>38</v>
      </c>
      <c r="O134" s="89"/>
      <c r="P134" s="226">
        <f>O134*H134</f>
        <v>0</v>
      </c>
      <c r="Q134" s="226">
        <v>0.001</v>
      </c>
      <c r="R134" s="226">
        <f>Q134*H134</f>
        <v>0.51478800000000002</v>
      </c>
      <c r="S134" s="226">
        <v>0</v>
      </c>
      <c r="T134" s="22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8" t="s">
        <v>194</v>
      </c>
      <c r="AT134" s="228" t="s">
        <v>140</v>
      </c>
      <c r="AU134" s="228" t="s">
        <v>81</v>
      </c>
      <c r="AY134" s="15" t="s">
        <v>136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5" t="s">
        <v>81</v>
      </c>
      <c r="BK134" s="229">
        <f>ROUND(I134*H134,2)</f>
        <v>0</v>
      </c>
      <c r="BL134" s="15" t="s">
        <v>135</v>
      </c>
      <c r="BM134" s="228" t="s">
        <v>760</v>
      </c>
    </row>
    <row r="135" s="2" customFormat="1">
      <c r="A135" s="36"/>
      <c r="B135" s="37"/>
      <c r="C135" s="38"/>
      <c r="D135" s="230" t="s">
        <v>143</v>
      </c>
      <c r="E135" s="38"/>
      <c r="F135" s="231" t="s">
        <v>761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143</v>
      </c>
      <c r="AU135" s="15" t="s">
        <v>81</v>
      </c>
    </row>
    <row r="136" s="12" customFormat="1">
      <c r="A136" s="12"/>
      <c r="B136" s="241"/>
      <c r="C136" s="242"/>
      <c r="D136" s="230" t="s">
        <v>167</v>
      </c>
      <c r="E136" s="243" t="s">
        <v>181</v>
      </c>
      <c r="F136" s="244" t="s">
        <v>762</v>
      </c>
      <c r="G136" s="242"/>
      <c r="H136" s="245">
        <v>514.78800000000001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51" t="s">
        <v>167</v>
      </c>
      <c r="AU136" s="251" t="s">
        <v>81</v>
      </c>
      <c r="AV136" s="12" t="s">
        <v>90</v>
      </c>
      <c r="AW136" s="12" t="s">
        <v>30</v>
      </c>
      <c r="AX136" s="12" t="s">
        <v>81</v>
      </c>
      <c r="AY136" s="251" t="s">
        <v>136</v>
      </c>
    </row>
    <row r="137" s="2" customFormat="1" ht="21.75" customHeight="1">
      <c r="A137" s="36"/>
      <c r="B137" s="37"/>
      <c r="C137" s="217" t="s">
        <v>205</v>
      </c>
      <c r="D137" s="217" t="s">
        <v>137</v>
      </c>
      <c r="E137" s="218" t="s">
        <v>763</v>
      </c>
      <c r="F137" s="219" t="s">
        <v>172</v>
      </c>
      <c r="G137" s="220" t="s">
        <v>157</v>
      </c>
      <c r="H137" s="221">
        <v>171596</v>
      </c>
      <c r="I137" s="222"/>
      <c r="J137" s="223">
        <f>ROUND(I137*H137,2)</f>
        <v>0</v>
      </c>
      <c r="K137" s="219" t="s">
        <v>158</v>
      </c>
      <c r="L137" s="42"/>
      <c r="M137" s="224" t="s">
        <v>1</v>
      </c>
      <c r="N137" s="225" t="s">
        <v>38</v>
      </c>
      <c r="O137" s="8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8" t="s">
        <v>135</v>
      </c>
      <c r="AT137" s="228" t="s">
        <v>137</v>
      </c>
      <c r="AU137" s="228" t="s">
        <v>81</v>
      </c>
      <c r="AY137" s="15" t="s">
        <v>136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5" t="s">
        <v>81</v>
      </c>
      <c r="BK137" s="229">
        <f>ROUND(I137*H137,2)</f>
        <v>0</v>
      </c>
      <c r="BL137" s="15" t="s">
        <v>135</v>
      </c>
      <c r="BM137" s="228" t="s">
        <v>764</v>
      </c>
    </row>
    <row r="138" s="2" customFormat="1">
      <c r="A138" s="36"/>
      <c r="B138" s="37"/>
      <c r="C138" s="38"/>
      <c r="D138" s="239" t="s">
        <v>160</v>
      </c>
      <c r="E138" s="38"/>
      <c r="F138" s="240" t="s">
        <v>765</v>
      </c>
      <c r="G138" s="38"/>
      <c r="H138" s="38"/>
      <c r="I138" s="232"/>
      <c r="J138" s="38"/>
      <c r="K138" s="38"/>
      <c r="L138" s="42"/>
      <c r="M138" s="233"/>
      <c r="N138" s="234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160</v>
      </c>
      <c r="AU138" s="15" t="s">
        <v>81</v>
      </c>
    </row>
    <row r="139" s="12" customFormat="1">
      <c r="A139" s="12"/>
      <c r="B139" s="241"/>
      <c r="C139" s="242"/>
      <c r="D139" s="230" t="s">
        <v>167</v>
      </c>
      <c r="E139" s="243" t="s">
        <v>210</v>
      </c>
      <c r="F139" s="244" t="s">
        <v>766</v>
      </c>
      <c r="G139" s="242"/>
      <c r="H139" s="245">
        <v>171596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1" t="s">
        <v>167</v>
      </c>
      <c r="AU139" s="251" t="s">
        <v>81</v>
      </c>
      <c r="AV139" s="12" t="s">
        <v>90</v>
      </c>
      <c r="AW139" s="12" t="s">
        <v>30</v>
      </c>
      <c r="AX139" s="12" t="s">
        <v>81</v>
      </c>
      <c r="AY139" s="251" t="s">
        <v>136</v>
      </c>
    </row>
    <row r="140" s="2" customFormat="1" ht="21.75" customHeight="1">
      <c r="A140" s="36"/>
      <c r="B140" s="37"/>
      <c r="C140" s="217" t="s">
        <v>212</v>
      </c>
      <c r="D140" s="217" t="s">
        <v>137</v>
      </c>
      <c r="E140" s="218" t="s">
        <v>177</v>
      </c>
      <c r="F140" s="219" t="s">
        <v>178</v>
      </c>
      <c r="G140" s="220" t="s">
        <v>157</v>
      </c>
      <c r="H140" s="221">
        <v>171596</v>
      </c>
      <c r="I140" s="222"/>
      <c r="J140" s="223">
        <f>ROUND(I140*H140,2)</f>
        <v>0</v>
      </c>
      <c r="K140" s="219" t="s">
        <v>158</v>
      </c>
      <c r="L140" s="42"/>
      <c r="M140" s="224" t="s">
        <v>1</v>
      </c>
      <c r="N140" s="225" t="s">
        <v>38</v>
      </c>
      <c r="O140" s="8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8" t="s">
        <v>135</v>
      </c>
      <c r="AT140" s="228" t="s">
        <v>137</v>
      </c>
      <c r="AU140" s="228" t="s">
        <v>81</v>
      </c>
      <c r="AY140" s="15" t="s">
        <v>136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5" t="s">
        <v>81</v>
      </c>
      <c r="BK140" s="229">
        <f>ROUND(I140*H140,2)</f>
        <v>0</v>
      </c>
      <c r="BL140" s="15" t="s">
        <v>135</v>
      </c>
      <c r="BM140" s="228" t="s">
        <v>767</v>
      </c>
    </row>
    <row r="141" s="2" customFormat="1">
      <c r="A141" s="36"/>
      <c r="B141" s="37"/>
      <c r="C141" s="38"/>
      <c r="D141" s="239" t="s">
        <v>160</v>
      </c>
      <c r="E141" s="38"/>
      <c r="F141" s="240" t="s">
        <v>180</v>
      </c>
      <c r="G141" s="38"/>
      <c r="H141" s="38"/>
      <c r="I141" s="232"/>
      <c r="J141" s="38"/>
      <c r="K141" s="38"/>
      <c r="L141" s="42"/>
      <c r="M141" s="233"/>
      <c r="N141" s="23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160</v>
      </c>
      <c r="AU141" s="15" t="s">
        <v>81</v>
      </c>
    </row>
    <row r="142" s="2" customFormat="1">
      <c r="A142" s="36"/>
      <c r="B142" s="37"/>
      <c r="C142" s="38"/>
      <c r="D142" s="230" t="s">
        <v>143</v>
      </c>
      <c r="E142" s="38"/>
      <c r="F142" s="231" t="s">
        <v>768</v>
      </c>
      <c r="G142" s="38"/>
      <c r="H142" s="38"/>
      <c r="I142" s="232"/>
      <c r="J142" s="38"/>
      <c r="K142" s="38"/>
      <c r="L142" s="42"/>
      <c r="M142" s="233"/>
      <c r="N142" s="234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143</v>
      </c>
      <c r="AU142" s="15" t="s">
        <v>81</v>
      </c>
    </row>
    <row r="143" s="12" customFormat="1">
      <c r="A143" s="12"/>
      <c r="B143" s="241"/>
      <c r="C143" s="242"/>
      <c r="D143" s="230" t="s">
        <v>167</v>
      </c>
      <c r="E143" s="243" t="s">
        <v>320</v>
      </c>
      <c r="F143" s="244" t="s">
        <v>769</v>
      </c>
      <c r="G143" s="242"/>
      <c r="H143" s="245">
        <v>171596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1" t="s">
        <v>167</v>
      </c>
      <c r="AU143" s="251" t="s">
        <v>81</v>
      </c>
      <c r="AV143" s="12" t="s">
        <v>90</v>
      </c>
      <c r="AW143" s="12" t="s">
        <v>30</v>
      </c>
      <c r="AX143" s="12" t="s">
        <v>81</v>
      </c>
      <c r="AY143" s="251" t="s">
        <v>136</v>
      </c>
    </row>
    <row r="144" s="2" customFormat="1" ht="33" customHeight="1">
      <c r="A144" s="36"/>
      <c r="B144" s="37"/>
      <c r="C144" s="217" t="s">
        <v>217</v>
      </c>
      <c r="D144" s="217" t="s">
        <v>137</v>
      </c>
      <c r="E144" s="218" t="s">
        <v>770</v>
      </c>
      <c r="F144" s="219" t="s">
        <v>771</v>
      </c>
      <c r="G144" s="220" t="s">
        <v>157</v>
      </c>
      <c r="H144" s="221">
        <v>85798</v>
      </c>
      <c r="I144" s="222"/>
      <c r="J144" s="223">
        <f>ROUND(I144*H144,2)</f>
        <v>0</v>
      </c>
      <c r="K144" s="219" t="s">
        <v>158</v>
      </c>
      <c r="L144" s="42"/>
      <c r="M144" s="224" t="s">
        <v>1</v>
      </c>
      <c r="N144" s="225" t="s">
        <v>38</v>
      </c>
      <c r="O144" s="89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8" t="s">
        <v>135</v>
      </c>
      <c r="AT144" s="228" t="s">
        <v>137</v>
      </c>
      <c r="AU144" s="228" t="s">
        <v>81</v>
      </c>
      <c r="AY144" s="15" t="s">
        <v>136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5" t="s">
        <v>81</v>
      </c>
      <c r="BK144" s="229">
        <f>ROUND(I144*H144,2)</f>
        <v>0</v>
      </c>
      <c r="BL144" s="15" t="s">
        <v>135</v>
      </c>
      <c r="BM144" s="228" t="s">
        <v>772</v>
      </c>
    </row>
    <row r="145" s="2" customFormat="1">
      <c r="A145" s="36"/>
      <c r="B145" s="37"/>
      <c r="C145" s="38"/>
      <c r="D145" s="239" t="s">
        <v>160</v>
      </c>
      <c r="E145" s="38"/>
      <c r="F145" s="240" t="s">
        <v>773</v>
      </c>
      <c r="G145" s="38"/>
      <c r="H145" s="38"/>
      <c r="I145" s="232"/>
      <c r="J145" s="38"/>
      <c r="K145" s="38"/>
      <c r="L145" s="42"/>
      <c r="M145" s="233"/>
      <c r="N145" s="234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160</v>
      </c>
      <c r="AU145" s="15" t="s">
        <v>81</v>
      </c>
    </row>
    <row r="146" s="2" customFormat="1">
      <c r="A146" s="36"/>
      <c r="B146" s="37"/>
      <c r="C146" s="38"/>
      <c r="D146" s="230" t="s">
        <v>143</v>
      </c>
      <c r="E146" s="38"/>
      <c r="F146" s="231" t="s">
        <v>774</v>
      </c>
      <c r="G146" s="38"/>
      <c r="H146" s="38"/>
      <c r="I146" s="232"/>
      <c r="J146" s="38"/>
      <c r="K146" s="38"/>
      <c r="L146" s="42"/>
      <c r="M146" s="233"/>
      <c r="N146" s="234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143</v>
      </c>
      <c r="AU146" s="15" t="s">
        <v>81</v>
      </c>
    </row>
    <row r="147" s="12" customFormat="1">
      <c r="A147" s="12"/>
      <c r="B147" s="241"/>
      <c r="C147" s="242"/>
      <c r="D147" s="230" t="s">
        <v>167</v>
      </c>
      <c r="E147" s="243" t="s">
        <v>225</v>
      </c>
      <c r="F147" s="244" t="s">
        <v>775</v>
      </c>
      <c r="G147" s="242"/>
      <c r="H147" s="245">
        <v>85798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51" t="s">
        <v>167</v>
      </c>
      <c r="AU147" s="251" t="s">
        <v>81</v>
      </c>
      <c r="AV147" s="12" t="s">
        <v>90</v>
      </c>
      <c r="AW147" s="12" t="s">
        <v>30</v>
      </c>
      <c r="AX147" s="12" t="s">
        <v>81</v>
      </c>
      <c r="AY147" s="251" t="s">
        <v>136</v>
      </c>
    </row>
    <row r="148" s="2" customFormat="1" ht="16.5" customHeight="1">
      <c r="A148" s="36"/>
      <c r="B148" s="37"/>
      <c r="C148" s="217" t="s">
        <v>194</v>
      </c>
      <c r="D148" s="217" t="s">
        <v>137</v>
      </c>
      <c r="E148" s="218" t="s">
        <v>776</v>
      </c>
      <c r="F148" s="219" t="s">
        <v>777</v>
      </c>
      <c r="G148" s="220" t="s">
        <v>220</v>
      </c>
      <c r="H148" s="221">
        <v>85.798000000000002</v>
      </c>
      <c r="I148" s="222"/>
      <c r="J148" s="223">
        <f>ROUND(I148*H148,2)</f>
        <v>0</v>
      </c>
      <c r="K148" s="219" t="s">
        <v>141</v>
      </c>
      <c r="L148" s="42"/>
      <c r="M148" s="224" t="s">
        <v>1</v>
      </c>
      <c r="N148" s="225" t="s">
        <v>38</v>
      </c>
      <c r="O148" s="89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8" t="s">
        <v>135</v>
      </c>
      <c r="AT148" s="228" t="s">
        <v>137</v>
      </c>
      <c r="AU148" s="228" t="s">
        <v>81</v>
      </c>
      <c r="AY148" s="15" t="s">
        <v>136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5" t="s">
        <v>81</v>
      </c>
      <c r="BK148" s="229">
        <f>ROUND(I148*H148,2)</f>
        <v>0</v>
      </c>
      <c r="BL148" s="15" t="s">
        <v>135</v>
      </c>
      <c r="BM148" s="228" t="s">
        <v>778</v>
      </c>
    </row>
    <row r="149" s="2" customFormat="1">
      <c r="A149" s="36"/>
      <c r="B149" s="37"/>
      <c r="C149" s="38"/>
      <c r="D149" s="230" t="s">
        <v>143</v>
      </c>
      <c r="E149" s="38"/>
      <c r="F149" s="231" t="s">
        <v>779</v>
      </c>
      <c r="G149" s="38"/>
      <c r="H149" s="38"/>
      <c r="I149" s="232"/>
      <c r="J149" s="38"/>
      <c r="K149" s="38"/>
      <c r="L149" s="42"/>
      <c r="M149" s="233"/>
      <c r="N149" s="234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143</v>
      </c>
      <c r="AU149" s="15" t="s">
        <v>81</v>
      </c>
    </row>
    <row r="150" s="12" customFormat="1">
      <c r="A150" s="12"/>
      <c r="B150" s="241"/>
      <c r="C150" s="242"/>
      <c r="D150" s="230" t="s">
        <v>167</v>
      </c>
      <c r="E150" s="243" t="s">
        <v>330</v>
      </c>
      <c r="F150" s="244" t="s">
        <v>780</v>
      </c>
      <c r="G150" s="242"/>
      <c r="H150" s="245">
        <v>85.798000000000002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1" t="s">
        <v>167</v>
      </c>
      <c r="AU150" s="251" t="s">
        <v>81</v>
      </c>
      <c r="AV150" s="12" t="s">
        <v>90</v>
      </c>
      <c r="AW150" s="12" t="s">
        <v>30</v>
      </c>
      <c r="AX150" s="12" t="s">
        <v>81</v>
      </c>
      <c r="AY150" s="251" t="s">
        <v>136</v>
      </c>
    </row>
    <row r="151" s="2" customFormat="1" ht="24.15" customHeight="1">
      <c r="A151" s="36"/>
      <c r="B151" s="37"/>
      <c r="C151" s="217" t="s">
        <v>332</v>
      </c>
      <c r="D151" s="217" t="s">
        <v>137</v>
      </c>
      <c r="E151" s="218" t="s">
        <v>218</v>
      </c>
      <c r="F151" s="219" t="s">
        <v>219</v>
      </c>
      <c r="G151" s="220" t="s">
        <v>220</v>
      </c>
      <c r="H151" s="221">
        <v>0.51478999999999997</v>
      </c>
      <c r="I151" s="222"/>
      <c r="J151" s="223">
        <f>ROUND(I151*H151,2)</f>
        <v>0</v>
      </c>
      <c r="K151" s="219" t="s">
        <v>158</v>
      </c>
      <c r="L151" s="42"/>
      <c r="M151" s="224" t="s">
        <v>1</v>
      </c>
      <c r="N151" s="225" t="s">
        <v>38</v>
      </c>
      <c r="O151" s="89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8" t="s">
        <v>135</v>
      </c>
      <c r="AT151" s="228" t="s">
        <v>137</v>
      </c>
      <c r="AU151" s="228" t="s">
        <v>81</v>
      </c>
      <c r="AY151" s="15" t="s">
        <v>136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5" t="s">
        <v>81</v>
      </c>
      <c r="BK151" s="229">
        <f>ROUND(I151*H151,2)</f>
        <v>0</v>
      </c>
      <c r="BL151" s="15" t="s">
        <v>135</v>
      </c>
      <c r="BM151" s="228" t="s">
        <v>781</v>
      </c>
    </row>
    <row r="152" s="2" customFormat="1">
      <c r="A152" s="36"/>
      <c r="B152" s="37"/>
      <c r="C152" s="38"/>
      <c r="D152" s="239" t="s">
        <v>160</v>
      </c>
      <c r="E152" s="38"/>
      <c r="F152" s="240" t="s">
        <v>222</v>
      </c>
      <c r="G152" s="38"/>
      <c r="H152" s="38"/>
      <c r="I152" s="232"/>
      <c r="J152" s="38"/>
      <c r="K152" s="38"/>
      <c r="L152" s="42"/>
      <c r="M152" s="233"/>
      <c r="N152" s="234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160</v>
      </c>
      <c r="AU152" s="15" t="s">
        <v>81</v>
      </c>
    </row>
    <row r="153" s="13" customFormat="1">
      <c r="A153" s="13"/>
      <c r="B153" s="265"/>
      <c r="C153" s="266"/>
      <c r="D153" s="230" t="s">
        <v>167</v>
      </c>
      <c r="E153" s="267" t="s">
        <v>1</v>
      </c>
      <c r="F153" s="268" t="s">
        <v>782</v>
      </c>
      <c r="G153" s="266"/>
      <c r="H153" s="267" t="s">
        <v>1</v>
      </c>
      <c r="I153" s="269"/>
      <c r="J153" s="266"/>
      <c r="K153" s="266"/>
      <c r="L153" s="270"/>
      <c r="M153" s="271"/>
      <c r="N153" s="272"/>
      <c r="O153" s="272"/>
      <c r="P153" s="272"/>
      <c r="Q153" s="272"/>
      <c r="R153" s="272"/>
      <c r="S153" s="272"/>
      <c r="T153" s="27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4" t="s">
        <v>167</v>
      </c>
      <c r="AU153" s="274" t="s">
        <v>81</v>
      </c>
      <c r="AV153" s="13" t="s">
        <v>81</v>
      </c>
      <c r="AW153" s="13" t="s">
        <v>30</v>
      </c>
      <c r="AX153" s="13" t="s">
        <v>73</v>
      </c>
      <c r="AY153" s="274" t="s">
        <v>136</v>
      </c>
    </row>
    <row r="154" s="13" customFormat="1">
      <c r="A154" s="13"/>
      <c r="B154" s="265"/>
      <c r="C154" s="266"/>
      <c r="D154" s="230" t="s">
        <v>167</v>
      </c>
      <c r="E154" s="267" t="s">
        <v>1</v>
      </c>
      <c r="F154" s="268" t="s">
        <v>783</v>
      </c>
      <c r="G154" s="266"/>
      <c r="H154" s="267" t="s">
        <v>1</v>
      </c>
      <c r="I154" s="269"/>
      <c r="J154" s="266"/>
      <c r="K154" s="266"/>
      <c r="L154" s="270"/>
      <c r="M154" s="271"/>
      <c r="N154" s="272"/>
      <c r="O154" s="272"/>
      <c r="P154" s="272"/>
      <c r="Q154" s="272"/>
      <c r="R154" s="272"/>
      <c r="S154" s="272"/>
      <c r="T154" s="27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4" t="s">
        <v>167</v>
      </c>
      <c r="AU154" s="274" t="s">
        <v>81</v>
      </c>
      <c r="AV154" s="13" t="s">
        <v>81</v>
      </c>
      <c r="AW154" s="13" t="s">
        <v>30</v>
      </c>
      <c r="AX154" s="13" t="s">
        <v>73</v>
      </c>
      <c r="AY154" s="274" t="s">
        <v>136</v>
      </c>
    </row>
    <row r="155" s="12" customFormat="1">
      <c r="A155" s="12"/>
      <c r="B155" s="241"/>
      <c r="C155" s="242"/>
      <c r="D155" s="230" t="s">
        <v>167</v>
      </c>
      <c r="E155" s="243" t="s">
        <v>338</v>
      </c>
      <c r="F155" s="244" t="s">
        <v>784</v>
      </c>
      <c r="G155" s="242"/>
      <c r="H155" s="245">
        <v>0.51478999999999997</v>
      </c>
      <c r="I155" s="246"/>
      <c r="J155" s="242"/>
      <c r="K155" s="242"/>
      <c r="L155" s="247"/>
      <c r="M155" s="252"/>
      <c r="N155" s="253"/>
      <c r="O155" s="253"/>
      <c r="P155" s="253"/>
      <c r="Q155" s="253"/>
      <c r="R155" s="253"/>
      <c r="S155" s="253"/>
      <c r="T155" s="254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51" t="s">
        <v>167</v>
      </c>
      <c r="AU155" s="251" t="s">
        <v>81</v>
      </c>
      <c r="AV155" s="12" t="s">
        <v>90</v>
      </c>
      <c r="AW155" s="12" t="s">
        <v>30</v>
      </c>
      <c r="AX155" s="12" t="s">
        <v>81</v>
      </c>
      <c r="AY155" s="251" t="s">
        <v>136</v>
      </c>
    </row>
    <row r="156" s="2" customFormat="1" ht="6.96" customHeight="1">
      <c r="A156" s="36"/>
      <c r="B156" s="64"/>
      <c r="C156" s="65"/>
      <c r="D156" s="65"/>
      <c r="E156" s="65"/>
      <c r="F156" s="65"/>
      <c r="G156" s="65"/>
      <c r="H156" s="65"/>
      <c r="I156" s="65"/>
      <c r="J156" s="65"/>
      <c r="K156" s="65"/>
      <c r="L156" s="42"/>
      <c r="M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</row>
  </sheetData>
  <sheetProtection sheet="1" autoFilter="0" formatColumns="0" formatRows="0" objects="1" scenarios="1" spinCount="100000" saltValue="akV/GZ1xGCOb3lfn8ePHV7eYS4IUqXJ1yDMw0F+EgwF3nL6NjlWaeTLhHrb6YAsHOF2MrOD6/uRTu4rT44fa/Q==" hashValue="xrSEnngyHjqnxOsRvR22BCy38waa03fiDlHf8ixdTOEmm7WyyBJxBbZ2yTyS8ScZBlUfpEFtSEbnnwk3Js4NrA==" algorithmName="SHA-512" password="CC35"/>
  <autoFilter ref="C120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hyperlinks>
    <hyperlink ref="F124" r:id="rId1" display="https://podminky.urs.cz/item/CS_URS_2024_02/183403151R00"/>
    <hyperlink ref="F128" r:id="rId2" display="https://podminky.urs.cz/item/CS_URS_2024_02/183403152R00"/>
    <hyperlink ref="F132" r:id="rId3" display="https://podminky.urs.cz/item/CS_URS_2024_02/180401211R00"/>
    <hyperlink ref="F138" r:id="rId4" display="https://podminky.urs.cz/item/CS_URS_2024_02/183403152R00.1"/>
    <hyperlink ref="F141" r:id="rId5" display="https://podminky.urs.cz/item/CS_URS_2024_02/183403161R00"/>
    <hyperlink ref="F145" r:id="rId6" display="https://podminky.urs.cz/item/CS_URS_2024_02/111104311R00"/>
    <hyperlink ref="F152" r:id="rId7" display="https://podminky.urs.cz/item/CS_URS_2024_02/998231311R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103</v>
      </c>
      <c r="AZ2" s="275" t="s">
        <v>785</v>
      </c>
      <c r="BA2" s="275" t="s">
        <v>785</v>
      </c>
      <c r="BB2" s="275" t="s">
        <v>1</v>
      </c>
      <c r="BC2" s="275" t="s">
        <v>786</v>
      </c>
      <c r="BD2" s="275" t="s">
        <v>90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83</v>
      </c>
      <c r="AZ3" s="275" t="s">
        <v>787</v>
      </c>
      <c r="BA3" s="275" t="s">
        <v>787</v>
      </c>
      <c r="BB3" s="275" t="s">
        <v>1</v>
      </c>
      <c r="BC3" s="275" t="s">
        <v>788</v>
      </c>
      <c r="BD3" s="275" t="s">
        <v>90</v>
      </c>
    </row>
    <row r="4" s="1" customFormat="1" ht="24.96" customHeight="1">
      <c r="B4" s="18"/>
      <c r="D4" s="146" t="s">
        <v>113</v>
      </c>
      <c r="L4" s="18"/>
      <c r="M4" s="147" t="s">
        <v>10</v>
      </c>
      <c r="AT4" s="15" t="s">
        <v>4</v>
      </c>
      <c r="AZ4" s="275" t="s">
        <v>789</v>
      </c>
      <c r="BA4" s="275" t="s">
        <v>789</v>
      </c>
      <c r="BB4" s="275" t="s">
        <v>1</v>
      </c>
      <c r="BC4" s="275" t="s">
        <v>790</v>
      </c>
      <c r="BD4" s="275" t="s">
        <v>90</v>
      </c>
    </row>
    <row r="5" s="1" customFormat="1" ht="6.96" customHeight="1">
      <c r="B5" s="18"/>
      <c r="L5" s="18"/>
      <c r="AZ5" s="275" t="s">
        <v>791</v>
      </c>
      <c r="BA5" s="275" t="s">
        <v>791</v>
      </c>
      <c r="BB5" s="275" t="s">
        <v>1</v>
      </c>
      <c r="BC5" s="275" t="s">
        <v>792</v>
      </c>
      <c r="BD5" s="275" t="s">
        <v>90</v>
      </c>
    </row>
    <row r="6" s="1" customFormat="1" ht="12" customHeight="1">
      <c r="B6" s="18"/>
      <c r="D6" s="148" t="s">
        <v>16</v>
      </c>
      <c r="L6" s="18"/>
      <c r="AZ6" s="275" t="s">
        <v>793</v>
      </c>
      <c r="BA6" s="275" t="s">
        <v>793</v>
      </c>
      <c r="BB6" s="275" t="s">
        <v>1</v>
      </c>
      <c r="BC6" s="275" t="s">
        <v>675</v>
      </c>
      <c r="BD6" s="275" t="s">
        <v>90</v>
      </c>
    </row>
    <row r="7" s="1" customFormat="1" ht="16.5" customHeight="1">
      <c r="B7" s="18"/>
      <c r="E7" s="149" t="str">
        <f>'Rekapitulace stavby'!K6</f>
        <v>Interakční prvky - IP1 v k.ú. Zahnašovice</v>
      </c>
      <c r="F7" s="148"/>
      <c r="G7" s="148"/>
      <c r="H7" s="148"/>
      <c r="L7" s="18"/>
      <c r="AZ7" s="275" t="s">
        <v>794</v>
      </c>
      <c r="BA7" s="275" t="s">
        <v>794</v>
      </c>
      <c r="BB7" s="275" t="s">
        <v>1</v>
      </c>
      <c r="BC7" s="275" t="s">
        <v>795</v>
      </c>
      <c r="BD7" s="275" t="s">
        <v>90</v>
      </c>
    </row>
    <row r="8" s="1" customFormat="1" ht="12" customHeight="1">
      <c r="B8" s="18"/>
      <c r="D8" s="148" t="s">
        <v>114</v>
      </c>
      <c r="L8" s="18"/>
    </row>
    <row r="9" s="2" customFormat="1" ht="16.5" customHeight="1">
      <c r="A9" s="36"/>
      <c r="B9" s="42"/>
      <c r="C9" s="36"/>
      <c r="D9" s="36"/>
      <c r="E9" s="149" t="s">
        <v>150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151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796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15. 7. 2024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ROUND((SUM(BE121:BE176)),  2)</f>
        <v>0</v>
      </c>
      <c r="G35" s="36"/>
      <c r="H35" s="36"/>
      <c r="I35" s="162">
        <v>0.20999999999999999</v>
      </c>
      <c r="J35" s="161">
        <f>ROUND(((SUM(BE121:BE176))*I35),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ROUND((SUM(BF121:BF176)),  2)</f>
        <v>0</v>
      </c>
      <c r="G36" s="36"/>
      <c r="H36" s="36"/>
      <c r="I36" s="162">
        <v>0.12</v>
      </c>
      <c r="J36" s="161">
        <f>ROUND(((SUM(BF121:BF176))*I36),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ROUND((SUM(BG121:BG176)),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ROUND((SUM(BH121:BH176)),  2)</f>
        <v>0</v>
      </c>
      <c r="G38" s="36"/>
      <c r="H38" s="36"/>
      <c r="I38" s="162">
        <v>0.12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ROUND((SUM(BI121:BI176)),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Interakční prvky - IP1 v k.ú. Zahnašovice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114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150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151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01.5 - Následná péče 1. rok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15. 7. 2024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117</v>
      </c>
      <c r="D96" s="183"/>
      <c r="E96" s="183"/>
      <c r="F96" s="183"/>
      <c r="G96" s="183"/>
      <c r="H96" s="183"/>
      <c r="I96" s="183"/>
      <c r="J96" s="184" t="s">
        <v>118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119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83</v>
      </c>
    </row>
    <row r="99" s="9" customFormat="1" ht="24.96" customHeight="1">
      <c r="A99" s="9"/>
      <c r="B99" s="186"/>
      <c r="C99" s="187"/>
      <c r="D99" s="188" t="s">
        <v>797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121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Interakční prvky - IP1 v k.ú. Zahnašovice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114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150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151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01.5 - Následná péče 1. rok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15. 7. 2024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122</v>
      </c>
      <c r="D120" s="195" t="s">
        <v>58</v>
      </c>
      <c r="E120" s="195" t="s">
        <v>54</v>
      </c>
      <c r="F120" s="195" t="s">
        <v>55</v>
      </c>
      <c r="G120" s="195" t="s">
        <v>123</v>
      </c>
      <c r="H120" s="195" t="s">
        <v>124</v>
      </c>
      <c r="I120" s="195" t="s">
        <v>125</v>
      </c>
      <c r="J120" s="195" t="s">
        <v>118</v>
      </c>
      <c r="K120" s="196" t="s">
        <v>126</v>
      </c>
      <c r="L120" s="197"/>
      <c r="M120" s="98" t="s">
        <v>1</v>
      </c>
      <c r="N120" s="99" t="s">
        <v>37</v>
      </c>
      <c r="O120" s="99" t="s">
        <v>127</v>
      </c>
      <c r="P120" s="99" t="s">
        <v>128</v>
      </c>
      <c r="Q120" s="99" t="s">
        <v>129</v>
      </c>
      <c r="R120" s="99" t="s">
        <v>130</v>
      </c>
      <c r="S120" s="99" t="s">
        <v>131</v>
      </c>
      <c r="T120" s="100" t="s">
        <v>132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133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383.24393600000002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83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798</v>
      </c>
      <c r="F122" s="206" t="s">
        <v>799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SUM(P123:P176)</f>
        <v>0</v>
      </c>
      <c r="Q122" s="211"/>
      <c r="R122" s="212">
        <f>SUM(R123:R176)</f>
        <v>383.24393600000002</v>
      </c>
      <c r="S122" s="211"/>
      <c r="T122" s="213">
        <f>SUM(T123:T176)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135</v>
      </c>
      <c r="AT122" s="215" t="s">
        <v>72</v>
      </c>
      <c r="AU122" s="215" t="s">
        <v>73</v>
      </c>
      <c r="AY122" s="214" t="s">
        <v>136</v>
      </c>
      <c r="BK122" s="216">
        <f>SUM(BK123:BK176)</f>
        <v>0</v>
      </c>
    </row>
    <row r="123" s="2" customFormat="1" ht="33" customHeight="1">
      <c r="A123" s="36"/>
      <c r="B123" s="37"/>
      <c r="C123" s="217" t="s">
        <v>81</v>
      </c>
      <c r="D123" s="217" t="s">
        <v>137</v>
      </c>
      <c r="E123" s="218" t="s">
        <v>770</v>
      </c>
      <c r="F123" s="219" t="s">
        <v>771</v>
      </c>
      <c r="G123" s="220" t="s">
        <v>157</v>
      </c>
      <c r="H123" s="221">
        <v>171596</v>
      </c>
      <c r="I123" s="222"/>
      <c r="J123" s="223">
        <f>ROUND(I123*H123,2)</f>
        <v>0</v>
      </c>
      <c r="K123" s="219" t="s">
        <v>158</v>
      </c>
      <c r="L123" s="42"/>
      <c r="M123" s="224" t="s">
        <v>1</v>
      </c>
      <c r="N123" s="225" t="s">
        <v>38</v>
      </c>
      <c r="O123" s="8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8" t="s">
        <v>135</v>
      </c>
      <c r="AT123" s="228" t="s">
        <v>137</v>
      </c>
      <c r="AU123" s="228" t="s">
        <v>81</v>
      </c>
      <c r="AY123" s="15" t="s">
        <v>136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5" t="s">
        <v>81</v>
      </c>
      <c r="BK123" s="229">
        <f>ROUND(I123*H123,2)</f>
        <v>0</v>
      </c>
      <c r="BL123" s="15" t="s">
        <v>135</v>
      </c>
      <c r="BM123" s="228" t="s">
        <v>800</v>
      </c>
    </row>
    <row r="124" s="2" customFormat="1">
      <c r="A124" s="36"/>
      <c r="B124" s="37"/>
      <c r="C124" s="38"/>
      <c r="D124" s="239" t="s">
        <v>160</v>
      </c>
      <c r="E124" s="38"/>
      <c r="F124" s="240" t="s">
        <v>773</v>
      </c>
      <c r="G124" s="38"/>
      <c r="H124" s="38"/>
      <c r="I124" s="232"/>
      <c r="J124" s="38"/>
      <c r="K124" s="38"/>
      <c r="L124" s="42"/>
      <c r="M124" s="233"/>
      <c r="N124" s="23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160</v>
      </c>
      <c r="AU124" s="15" t="s">
        <v>81</v>
      </c>
    </row>
    <row r="125" s="2" customFormat="1">
      <c r="A125" s="36"/>
      <c r="B125" s="37"/>
      <c r="C125" s="38"/>
      <c r="D125" s="230" t="s">
        <v>143</v>
      </c>
      <c r="E125" s="38"/>
      <c r="F125" s="231" t="s">
        <v>801</v>
      </c>
      <c r="G125" s="38"/>
      <c r="H125" s="38"/>
      <c r="I125" s="232"/>
      <c r="J125" s="38"/>
      <c r="K125" s="38"/>
      <c r="L125" s="42"/>
      <c r="M125" s="233"/>
      <c r="N125" s="234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143</v>
      </c>
      <c r="AU125" s="15" t="s">
        <v>81</v>
      </c>
    </row>
    <row r="126" s="12" customFormat="1">
      <c r="A126" s="12"/>
      <c r="B126" s="241"/>
      <c r="C126" s="242"/>
      <c r="D126" s="230" t="s">
        <v>167</v>
      </c>
      <c r="E126" s="243" t="s">
        <v>285</v>
      </c>
      <c r="F126" s="244" t="s">
        <v>802</v>
      </c>
      <c r="G126" s="242"/>
      <c r="H126" s="245">
        <v>171596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51" t="s">
        <v>167</v>
      </c>
      <c r="AU126" s="251" t="s">
        <v>81</v>
      </c>
      <c r="AV126" s="12" t="s">
        <v>90</v>
      </c>
      <c r="AW126" s="12" t="s">
        <v>30</v>
      </c>
      <c r="AX126" s="12" t="s">
        <v>81</v>
      </c>
      <c r="AY126" s="251" t="s">
        <v>136</v>
      </c>
    </row>
    <row r="127" s="2" customFormat="1" ht="16.5" customHeight="1">
      <c r="A127" s="36"/>
      <c r="B127" s="37"/>
      <c r="C127" s="217" t="s">
        <v>90</v>
      </c>
      <c r="D127" s="217" t="s">
        <v>137</v>
      </c>
      <c r="E127" s="218" t="s">
        <v>776</v>
      </c>
      <c r="F127" s="219" t="s">
        <v>777</v>
      </c>
      <c r="G127" s="220" t="s">
        <v>220</v>
      </c>
      <c r="H127" s="221">
        <v>343.19200000000001</v>
      </c>
      <c r="I127" s="222"/>
      <c r="J127" s="223">
        <f>ROUND(I127*H127,2)</f>
        <v>0</v>
      </c>
      <c r="K127" s="219" t="s">
        <v>141</v>
      </c>
      <c r="L127" s="42"/>
      <c r="M127" s="224" t="s">
        <v>1</v>
      </c>
      <c r="N127" s="225" t="s">
        <v>38</v>
      </c>
      <c r="O127" s="89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8" t="s">
        <v>135</v>
      </c>
      <c r="AT127" s="228" t="s">
        <v>137</v>
      </c>
      <c r="AU127" s="228" t="s">
        <v>81</v>
      </c>
      <c r="AY127" s="15" t="s">
        <v>136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5" t="s">
        <v>81</v>
      </c>
      <c r="BK127" s="229">
        <f>ROUND(I127*H127,2)</f>
        <v>0</v>
      </c>
      <c r="BL127" s="15" t="s">
        <v>135</v>
      </c>
      <c r="BM127" s="228" t="s">
        <v>803</v>
      </c>
    </row>
    <row r="128" s="2" customFormat="1">
      <c r="A128" s="36"/>
      <c r="B128" s="37"/>
      <c r="C128" s="38"/>
      <c r="D128" s="230" t="s">
        <v>143</v>
      </c>
      <c r="E128" s="38"/>
      <c r="F128" s="231" t="s">
        <v>804</v>
      </c>
      <c r="G128" s="38"/>
      <c r="H128" s="38"/>
      <c r="I128" s="232"/>
      <c r="J128" s="38"/>
      <c r="K128" s="38"/>
      <c r="L128" s="42"/>
      <c r="M128" s="233"/>
      <c r="N128" s="23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143</v>
      </c>
      <c r="AU128" s="15" t="s">
        <v>81</v>
      </c>
    </row>
    <row r="129" s="12" customFormat="1">
      <c r="A129" s="12"/>
      <c r="B129" s="241"/>
      <c r="C129" s="242"/>
      <c r="D129" s="230" t="s">
        <v>167</v>
      </c>
      <c r="E129" s="243" t="s">
        <v>168</v>
      </c>
      <c r="F129" s="244" t="s">
        <v>805</v>
      </c>
      <c r="G129" s="242"/>
      <c r="H129" s="245">
        <v>343.19200000000001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51" t="s">
        <v>167</v>
      </c>
      <c r="AU129" s="251" t="s">
        <v>81</v>
      </c>
      <c r="AV129" s="12" t="s">
        <v>90</v>
      </c>
      <c r="AW129" s="12" t="s">
        <v>30</v>
      </c>
      <c r="AX129" s="12" t="s">
        <v>81</v>
      </c>
      <c r="AY129" s="251" t="s">
        <v>136</v>
      </c>
    </row>
    <row r="130" s="2" customFormat="1" ht="24.15" customHeight="1">
      <c r="A130" s="36"/>
      <c r="B130" s="37"/>
      <c r="C130" s="217" t="s">
        <v>170</v>
      </c>
      <c r="D130" s="217" t="s">
        <v>137</v>
      </c>
      <c r="E130" s="218" t="s">
        <v>806</v>
      </c>
      <c r="F130" s="219" t="s">
        <v>807</v>
      </c>
      <c r="G130" s="220" t="s">
        <v>157</v>
      </c>
      <c r="H130" s="221">
        <v>7872</v>
      </c>
      <c r="I130" s="222"/>
      <c r="J130" s="223">
        <f>ROUND(I130*H130,2)</f>
        <v>0</v>
      </c>
      <c r="K130" s="219" t="s">
        <v>158</v>
      </c>
      <c r="L130" s="42"/>
      <c r="M130" s="224" t="s">
        <v>1</v>
      </c>
      <c r="N130" s="225" t="s">
        <v>38</v>
      </c>
      <c r="O130" s="89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8" t="s">
        <v>135</v>
      </c>
      <c r="AT130" s="228" t="s">
        <v>137</v>
      </c>
      <c r="AU130" s="228" t="s">
        <v>81</v>
      </c>
      <c r="AY130" s="15" t="s">
        <v>136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5" t="s">
        <v>81</v>
      </c>
      <c r="BK130" s="229">
        <f>ROUND(I130*H130,2)</f>
        <v>0</v>
      </c>
      <c r="BL130" s="15" t="s">
        <v>135</v>
      </c>
      <c r="BM130" s="228" t="s">
        <v>808</v>
      </c>
    </row>
    <row r="131" s="2" customFormat="1">
      <c r="A131" s="36"/>
      <c r="B131" s="37"/>
      <c r="C131" s="38"/>
      <c r="D131" s="239" t="s">
        <v>160</v>
      </c>
      <c r="E131" s="38"/>
      <c r="F131" s="240" t="s">
        <v>809</v>
      </c>
      <c r="G131" s="38"/>
      <c r="H131" s="38"/>
      <c r="I131" s="232"/>
      <c r="J131" s="38"/>
      <c r="K131" s="38"/>
      <c r="L131" s="42"/>
      <c r="M131" s="233"/>
      <c r="N131" s="234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160</v>
      </c>
      <c r="AU131" s="15" t="s">
        <v>81</v>
      </c>
    </row>
    <row r="132" s="2" customFormat="1">
      <c r="A132" s="36"/>
      <c r="B132" s="37"/>
      <c r="C132" s="38"/>
      <c r="D132" s="230" t="s">
        <v>143</v>
      </c>
      <c r="E132" s="38"/>
      <c r="F132" s="231" t="s">
        <v>810</v>
      </c>
      <c r="G132" s="38"/>
      <c r="H132" s="38"/>
      <c r="I132" s="232"/>
      <c r="J132" s="38"/>
      <c r="K132" s="38"/>
      <c r="L132" s="42"/>
      <c r="M132" s="233"/>
      <c r="N132" s="23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143</v>
      </c>
      <c r="AU132" s="15" t="s">
        <v>81</v>
      </c>
    </row>
    <row r="133" s="12" customFormat="1">
      <c r="A133" s="12"/>
      <c r="B133" s="241"/>
      <c r="C133" s="242"/>
      <c r="D133" s="230" t="s">
        <v>167</v>
      </c>
      <c r="E133" s="243" t="s">
        <v>175</v>
      </c>
      <c r="F133" s="244" t="s">
        <v>811</v>
      </c>
      <c r="G133" s="242"/>
      <c r="H133" s="245">
        <v>7872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1" t="s">
        <v>167</v>
      </c>
      <c r="AU133" s="251" t="s">
        <v>81</v>
      </c>
      <c r="AV133" s="12" t="s">
        <v>90</v>
      </c>
      <c r="AW133" s="12" t="s">
        <v>30</v>
      </c>
      <c r="AX133" s="12" t="s">
        <v>81</v>
      </c>
      <c r="AY133" s="251" t="s">
        <v>136</v>
      </c>
    </row>
    <row r="134" s="2" customFormat="1" ht="24.15" customHeight="1">
      <c r="A134" s="36"/>
      <c r="B134" s="37"/>
      <c r="C134" s="217" t="s">
        <v>135</v>
      </c>
      <c r="D134" s="217" t="s">
        <v>137</v>
      </c>
      <c r="E134" s="218" t="s">
        <v>812</v>
      </c>
      <c r="F134" s="219" t="s">
        <v>813</v>
      </c>
      <c r="G134" s="220" t="s">
        <v>157</v>
      </c>
      <c r="H134" s="221">
        <v>10305</v>
      </c>
      <c r="I134" s="222"/>
      <c r="J134" s="223">
        <f>ROUND(I134*H134,2)</f>
        <v>0</v>
      </c>
      <c r="K134" s="219" t="s">
        <v>158</v>
      </c>
      <c r="L134" s="42"/>
      <c r="M134" s="224" t="s">
        <v>1</v>
      </c>
      <c r="N134" s="225" t="s">
        <v>38</v>
      </c>
      <c r="O134" s="89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8" t="s">
        <v>135</v>
      </c>
      <c r="AT134" s="228" t="s">
        <v>137</v>
      </c>
      <c r="AU134" s="228" t="s">
        <v>81</v>
      </c>
      <c r="AY134" s="15" t="s">
        <v>136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5" t="s">
        <v>81</v>
      </c>
      <c r="BK134" s="229">
        <f>ROUND(I134*H134,2)</f>
        <v>0</v>
      </c>
      <c r="BL134" s="15" t="s">
        <v>135</v>
      </c>
      <c r="BM134" s="228" t="s">
        <v>814</v>
      </c>
    </row>
    <row r="135" s="2" customFormat="1">
      <c r="A135" s="36"/>
      <c r="B135" s="37"/>
      <c r="C135" s="38"/>
      <c r="D135" s="239" t="s">
        <v>160</v>
      </c>
      <c r="E135" s="38"/>
      <c r="F135" s="240" t="s">
        <v>815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160</v>
      </c>
      <c r="AU135" s="15" t="s">
        <v>81</v>
      </c>
    </row>
    <row r="136" s="2" customFormat="1">
      <c r="A136" s="36"/>
      <c r="B136" s="37"/>
      <c r="C136" s="38"/>
      <c r="D136" s="230" t="s">
        <v>143</v>
      </c>
      <c r="E136" s="38"/>
      <c r="F136" s="231" t="s">
        <v>816</v>
      </c>
      <c r="G136" s="38"/>
      <c r="H136" s="38"/>
      <c r="I136" s="232"/>
      <c r="J136" s="38"/>
      <c r="K136" s="38"/>
      <c r="L136" s="42"/>
      <c r="M136" s="233"/>
      <c r="N136" s="234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143</v>
      </c>
      <c r="AU136" s="15" t="s">
        <v>81</v>
      </c>
    </row>
    <row r="137" s="12" customFormat="1">
      <c r="A137" s="12"/>
      <c r="B137" s="241"/>
      <c r="C137" s="242"/>
      <c r="D137" s="230" t="s">
        <v>167</v>
      </c>
      <c r="E137" s="243" t="s">
        <v>181</v>
      </c>
      <c r="F137" s="244" t="s">
        <v>817</v>
      </c>
      <c r="G137" s="242"/>
      <c r="H137" s="245">
        <v>225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51" t="s">
        <v>167</v>
      </c>
      <c r="AU137" s="251" t="s">
        <v>81</v>
      </c>
      <c r="AV137" s="12" t="s">
        <v>90</v>
      </c>
      <c r="AW137" s="12" t="s">
        <v>30</v>
      </c>
      <c r="AX137" s="12" t="s">
        <v>73</v>
      </c>
      <c r="AY137" s="251" t="s">
        <v>136</v>
      </c>
    </row>
    <row r="138" s="12" customFormat="1">
      <c r="A138" s="12"/>
      <c r="B138" s="241"/>
      <c r="C138" s="242"/>
      <c r="D138" s="230" t="s">
        <v>167</v>
      </c>
      <c r="E138" s="243" t="s">
        <v>785</v>
      </c>
      <c r="F138" s="244" t="s">
        <v>818</v>
      </c>
      <c r="G138" s="242"/>
      <c r="H138" s="245">
        <v>10080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51" t="s">
        <v>167</v>
      </c>
      <c r="AU138" s="251" t="s">
        <v>81</v>
      </c>
      <c r="AV138" s="12" t="s">
        <v>90</v>
      </c>
      <c r="AW138" s="12" t="s">
        <v>30</v>
      </c>
      <c r="AX138" s="12" t="s">
        <v>73</v>
      </c>
      <c r="AY138" s="251" t="s">
        <v>136</v>
      </c>
    </row>
    <row r="139" s="12" customFormat="1">
      <c r="A139" s="12"/>
      <c r="B139" s="241"/>
      <c r="C139" s="242"/>
      <c r="D139" s="230" t="s">
        <v>167</v>
      </c>
      <c r="E139" s="243" t="s">
        <v>819</v>
      </c>
      <c r="F139" s="244" t="s">
        <v>820</v>
      </c>
      <c r="G139" s="242"/>
      <c r="H139" s="245">
        <v>10305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1" t="s">
        <v>167</v>
      </c>
      <c r="AU139" s="251" t="s">
        <v>81</v>
      </c>
      <c r="AV139" s="12" t="s">
        <v>90</v>
      </c>
      <c r="AW139" s="12" t="s">
        <v>30</v>
      </c>
      <c r="AX139" s="12" t="s">
        <v>81</v>
      </c>
      <c r="AY139" s="251" t="s">
        <v>136</v>
      </c>
    </row>
    <row r="140" s="2" customFormat="1" ht="16.5" customHeight="1">
      <c r="A140" s="36"/>
      <c r="B140" s="37"/>
      <c r="C140" s="217" t="s">
        <v>205</v>
      </c>
      <c r="D140" s="217" t="s">
        <v>137</v>
      </c>
      <c r="E140" s="218" t="s">
        <v>821</v>
      </c>
      <c r="F140" s="219" t="s">
        <v>777</v>
      </c>
      <c r="G140" s="220" t="s">
        <v>220</v>
      </c>
      <c r="H140" s="221">
        <v>4.54</v>
      </c>
      <c r="I140" s="222"/>
      <c r="J140" s="223">
        <f>ROUND(I140*H140,2)</f>
        <v>0</v>
      </c>
      <c r="K140" s="219" t="s">
        <v>141</v>
      </c>
      <c r="L140" s="42"/>
      <c r="M140" s="224" t="s">
        <v>1</v>
      </c>
      <c r="N140" s="225" t="s">
        <v>38</v>
      </c>
      <c r="O140" s="8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8" t="s">
        <v>135</v>
      </c>
      <c r="AT140" s="228" t="s">
        <v>137</v>
      </c>
      <c r="AU140" s="228" t="s">
        <v>81</v>
      </c>
      <c r="AY140" s="15" t="s">
        <v>136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5" t="s">
        <v>81</v>
      </c>
      <c r="BK140" s="229">
        <f>ROUND(I140*H140,2)</f>
        <v>0</v>
      </c>
      <c r="BL140" s="15" t="s">
        <v>135</v>
      </c>
      <c r="BM140" s="228" t="s">
        <v>822</v>
      </c>
    </row>
    <row r="141" s="2" customFormat="1">
      <c r="A141" s="36"/>
      <c r="B141" s="37"/>
      <c r="C141" s="38"/>
      <c r="D141" s="230" t="s">
        <v>143</v>
      </c>
      <c r="E141" s="38"/>
      <c r="F141" s="231" t="s">
        <v>823</v>
      </c>
      <c r="G141" s="38"/>
      <c r="H141" s="38"/>
      <c r="I141" s="232"/>
      <c r="J141" s="38"/>
      <c r="K141" s="38"/>
      <c r="L141" s="42"/>
      <c r="M141" s="233"/>
      <c r="N141" s="23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143</v>
      </c>
      <c r="AU141" s="15" t="s">
        <v>81</v>
      </c>
    </row>
    <row r="142" s="2" customFormat="1" ht="24.15" customHeight="1">
      <c r="A142" s="36"/>
      <c r="B142" s="37"/>
      <c r="C142" s="217" t="s">
        <v>212</v>
      </c>
      <c r="D142" s="217" t="s">
        <v>137</v>
      </c>
      <c r="E142" s="218" t="s">
        <v>509</v>
      </c>
      <c r="F142" s="219" t="s">
        <v>510</v>
      </c>
      <c r="G142" s="220" t="s">
        <v>299</v>
      </c>
      <c r="H142" s="221">
        <v>11968</v>
      </c>
      <c r="I142" s="222"/>
      <c r="J142" s="223">
        <f>ROUND(I142*H142,2)</f>
        <v>0</v>
      </c>
      <c r="K142" s="219" t="s">
        <v>158</v>
      </c>
      <c r="L142" s="42"/>
      <c r="M142" s="224" t="s">
        <v>1</v>
      </c>
      <c r="N142" s="225" t="s">
        <v>38</v>
      </c>
      <c r="O142" s="89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8" t="s">
        <v>135</v>
      </c>
      <c r="AT142" s="228" t="s">
        <v>137</v>
      </c>
      <c r="AU142" s="228" t="s">
        <v>81</v>
      </c>
      <c r="AY142" s="15" t="s">
        <v>136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5" t="s">
        <v>81</v>
      </c>
      <c r="BK142" s="229">
        <f>ROUND(I142*H142,2)</f>
        <v>0</v>
      </c>
      <c r="BL142" s="15" t="s">
        <v>135</v>
      </c>
      <c r="BM142" s="228" t="s">
        <v>824</v>
      </c>
    </row>
    <row r="143" s="2" customFormat="1">
      <c r="A143" s="36"/>
      <c r="B143" s="37"/>
      <c r="C143" s="38"/>
      <c r="D143" s="239" t="s">
        <v>160</v>
      </c>
      <c r="E143" s="38"/>
      <c r="F143" s="240" t="s">
        <v>512</v>
      </c>
      <c r="G143" s="38"/>
      <c r="H143" s="38"/>
      <c r="I143" s="232"/>
      <c r="J143" s="38"/>
      <c r="K143" s="38"/>
      <c r="L143" s="42"/>
      <c r="M143" s="233"/>
      <c r="N143" s="234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160</v>
      </c>
      <c r="AU143" s="15" t="s">
        <v>81</v>
      </c>
    </row>
    <row r="144" s="2" customFormat="1">
      <c r="A144" s="36"/>
      <c r="B144" s="37"/>
      <c r="C144" s="38"/>
      <c r="D144" s="230" t="s">
        <v>143</v>
      </c>
      <c r="E144" s="38"/>
      <c r="F144" s="231" t="s">
        <v>825</v>
      </c>
      <c r="G144" s="38"/>
      <c r="H144" s="38"/>
      <c r="I144" s="232"/>
      <c r="J144" s="38"/>
      <c r="K144" s="38"/>
      <c r="L144" s="42"/>
      <c r="M144" s="233"/>
      <c r="N144" s="234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143</v>
      </c>
      <c r="AU144" s="15" t="s">
        <v>81</v>
      </c>
    </row>
    <row r="145" s="12" customFormat="1">
      <c r="A145" s="12"/>
      <c r="B145" s="241"/>
      <c r="C145" s="242"/>
      <c r="D145" s="230" t="s">
        <v>167</v>
      </c>
      <c r="E145" s="243" t="s">
        <v>320</v>
      </c>
      <c r="F145" s="244" t="s">
        <v>826</v>
      </c>
      <c r="G145" s="242"/>
      <c r="H145" s="245">
        <v>6720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1" t="s">
        <v>167</v>
      </c>
      <c r="AU145" s="251" t="s">
        <v>81</v>
      </c>
      <c r="AV145" s="12" t="s">
        <v>90</v>
      </c>
      <c r="AW145" s="12" t="s">
        <v>30</v>
      </c>
      <c r="AX145" s="12" t="s">
        <v>73</v>
      </c>
      <c r="AY145" s="251" t="s">
        <v>136</v>
      </c>
    </row>
    <row r="146" s="12" customFormat="1">
      <c r="A146" s="12"/>
      <c r="B146" s="241"/>
      <c r="C146" s="242"/>
      <c r="D146" s="230" t="s">
        <v>167</v>
      </c>
      <c r="E146" s="243" t="s">
        <v>787</v>
      </c>
      <c r="F146" s="244" t="s">
        <v>827</v>
      </c>
      <c r="G146" s="242"/>
      <c r="H146" s="245">
        <v>5248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51" t="s">
        <v>167</v>
      </c>
      <c r="AU146" s="251" t="s">
        <v>81</v>
      </c>
      <c r="AV146" s="12" t="s">
        <v>90</v>
      </c>
      <c r="AW146" s="12" t="s">
        <v>30</v>
      </c>
      <c r="AX146" s="12" t="s">
        <v>73</v>
      </c>
      <c r="AY146" s="251" t="s">
        <v>136</v>
      </c>
    </row>
    <row r="147" s="12" customFormat="1">
      <c r="A147" s="12"/>
      <c r="B147" s="241"/>
      <c r="C147" s="242"/>
      <c r="D147" s="230" t="s">
        <v>167</v>
      </c>
      <c r="E147" s="243" t="s">
        <v>828</v>
      </c>
      <c r="F147" s="244" t="s">
        <v>829</v>
      </c>
      <c r="G147" s="242"/>
      <c r="H147" s="245">
        <v>11968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51" t="s">
        <v>167</v>
      </c>
      <c r="AU147" s="251" t="s">
        <v>81</v>
      </c>
      <c r="AV147" s="12" t="s">
        <v>90</v>
      </c>
      <c r="AW147" s="12" t="s">
        <v>30</v>
      </c>
      <c r="AX147" s="12" t="s">
        <v>81</v>
      </c>
      <c r="AY147" s="251" t="s">
        <v>136</v>
      </c>
    </row>
    <row r="148" s="2" customFormat="1" ht="16.5" customHeight="1">
      <c r="A148" s="36"/>
      <c r="B148" s="37"/>
      <c r="C148" s="255" t="s">
        <v>217</v>
      </c>
      <c r="D148" s="255" t="s">
        <v>140</v>
      </c>
      <c r="E148" s="256" t="s">
        <v>517</v>
      </c>
      <c r="F148" s="257" t="s">
        <v>518</v>
      </c>
      <c r="G148" s="258" t="s">
        <v>327</v>
      </c>
      <c r="H148" s="259">
        <v>23.936</v>
      </c>
      <c r="I148" s="260"/>
      <c r="J148" s="261">
        <f>ROUND(I148*H148,2)</f>
        <v>0</v>
      </c>
      <c r="K148" s="257" t="s">
        <v>141</v>
      </c>
      <c r="L148" s="262"/>
      <c r="M148" s="263" t="s">
        <v>1</v>
      </c>
      <c r="N148" s="264" t="s">
        <v>38</v>
      </c>
      <c r="O148" s="89"/>
      <c r="P148" s="226">
        <f>O148*H148</f>
        <v>0</v>
      </c>
      <c r="Q148" s="226">
        <v>0.001</v>
      </c>
      <c r="R148" s="226">
        <f>Q148*H148</f>
        <v>0.023935999999999999</v>
      </c>
      <c r="S148" s="226">
        <v>0</v>
      </c>
      <c r="T148" s="22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8" t="s">
        <v>194</v>
      </c>
      <c r="AT148" s="228" t="s">
        <v>140</v>
      </c>
      <c r="AU148" s="228" t="s">
        <v>81</v>
      </c>
      <c r="AY148" s="15" t="s">
        <v>136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5" t="s">
        <v>81</v>
      </c>
      <c r="BK148" s="229">
        <f>ROUND(I148*H148,2)</f>
        <v>0</v>
      </c>
      <c r="BL148" s="15" t="s">
        <v>135</v>
      </c>
      <c r="BM148" s="228" t="s">
        <v>830</v>
      </c>
    </row>
    <row r="149" s="2" customFormat="1">
      <c r="A149" s="36"/>
      <c r="B149" s="37"/>
      <c r="C149" s="38"/>
      <c r="D149" s="230" t="s">
        <v>143</v>
      </c>
      <c r="E149" s="38"/>
      <c r="F149" s="231" t="s">
        <v>831</v>
      </c>
      <c r="G149" s="38"/>
      <c r="H149" s="38"/>
      <c r="I149" s="232"/>
      <c r="J149" s="38"/>
      <c r="K149" s="38"/>
      <c r="L149" s="42"/>
      <c r="M149" s="233"/>
      <c r="N149" s="234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143</v>
      </c>
      <c r="AU149" s="15" t="s">
        <v>81</v>
      </c>
    </row>
    <row r="150" s="12" customFormat="1">
      <c r="A150" s="12"/>
      <c r="B150" s="241"/>
      <c r="C150" s="242"/>
      <c r="D150" s="230" t="s">
        <v>167</v>
      </c>
      <c r="E150" s="243" t="s">
        <v>225</v>
      </c>
      <c r="F150" s="244" t="s">
        <v>832</v>
      </c>
      <c r="G150" s="242"/>
      <c r="H150" s="245">
        <v>23.936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1" t="s">
        <v>167</v>
      </c>
      <c r="AU150" s="251" t="s">
        <v>81</v>
      </c>
      <c r="AV150" s="12" t="s">
        <v>90</v>
      </c>
      <c r="AW150" s="12" t="s">
        <v>30</v>
      </c>
      <c r="AX150" s="12" t="s">
        <v>81</v>
      </c>
      <c r="AY150" s="251" t="s">
        <v>136</v>
      </c>
    </row>
    <row r="151" s="2" customFormat="1" ht="21.75" customHeight="1">
      <c r="A151" s="36"/>
      <c r="B151" s="37"/>
      <c r="C151" s="217" t="s">
        <v>194</v>
      </c>
      <c r="D151" s="217" t="s">
        <v>137</v>
      </c>
      <c r="E151" s="218" t="s">
        <v>393</v>
      </c>
      <c r="F151" s="219" t="s">
        <v>394</v>
      </c>
      <c r="G151" s="220" t="s">
        <v>387</v>
      </c>
      <c r="H151" s="221">
        <v>863.46000000000004</v>
      </c>
      <c r="I151" s="222"/>
      <c r="J151" s="223">
        <f>ROUND(I151*H151,2)</f>
        <v>0</v>
      </c>
      <c r="K151" s="219" t="s">
        <v>158</v>
      </c>
      <c r="L151" s="42"/>
      <c r="M151" s="224" t="s">
        <v>1</v>
      </c>
      <c r="N151" s="225" t="s">
        <v>38</v>
      </c>
      <c r="O151" s="89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8" t="s">
        <v>135</v>
      </c>
      <c r="AT151" s="228" t="s">
        <v>137</v>
      </c>
      <c r="AU151" s="228" t="s">
        <v>81</v>
      </c>
      <c r="AY151" s="15" t="s">
        <v>136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5" t="s">
        <v>81</v>
      </c>
      <c r="BK151" s="229">
        <f>ROUND(I151*H151,2)</f>
        <v>0</v>
      </c>
      <c r="BL151" s="15" t="s">
        <v>135</v>
      </c>
      <c r="BM151" s="228" t="s">
        <v>833</v>
      </c>
    </row>
    <row r="152" s="2" customFormat="1">
      <c r="A152" s="36"/>
      <c r="B152" s="37"/>
      <c r="C152" s="38"/>
      <c r="D152" s="239" t="s">
        <v>160</v>
      </c>
      <c r="E152" s="38"/>
      <c r="F152" s="240" t="s">
        <v>396</v>
      </c>
      <c r="G152" s="38"/>
      <c r="H152" s="38"/>
      <c r="I152" s="232"/>
      <c r="J152" s="38"/>
      <c r="K152" s="38"/>
      <c r="L152" s="42"/>
      <c r="M152" s="233"/>
      <c r="N152" s="234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160</v>
      </c>
      <c r="AU152" s="15" t="s">
        <v>81</v>
      </c>
    </row>
    <row r="153" s="2" customFormat="1">
      <c r="A153" s="36"/>
      <c r="B153" s="37"/>
      <c r="C153" s="38"/>
      <c r="D153" s="230" t="s">
        <v>143</v>
      </c>
      <c r="E153" s="38"/>
      <c r="F153" s="231" t="s">
        <v>834</v>
      </c>
      <c r="G153" s="38"/>
      <c r="H153" s="38"/>
      <c r="I153" s="232"/>
      <c r="J153" s="38"/>
      <c r="K153" s="38"/>
      <c r="L153" s="42"/>
      <c r="M153" s="233"/>
      <c r="N153" s="234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143</v>
      </c>
      <c r="AU153" s="15" t="s">
        <v>81</v>
      </c>
    </row>
    <row r="154" s="12" customFormat="1">
      <c r="A154" s="12"/>
      <c r="B154" s="241"/>
      <c r="C154" s="242"/>
      <c r="D154" s="230" t="s">
        <v>167</v>
      </c>
      <c r="E154" s="243" t="s">
        <v>330</v>
      </c>
      <c r="F154" s="244" t="s">
        <v>835</v>
      </c>
      <c r="G154" s="242"/>
      <c r="H154" s="245">
        <v>22.5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51" t="s">
        <v>167</v>
      </c>
      <c r="AU154" s="251" t="s">
        <v>81</v>
      </c>
      <c r="AV154" s="12" t="s">
        <v>90</v>
      </c>
      <c r="AW154" s="12" t="s">
        <v>30</v>
      </c>
      <c r="AX154" s="12" t="s">
        <v>73</v>
      </c>
      <c r="AY154" s="251" t="s">
        <v>136</v>
      </c>
    </row>
    <row r="155" s="12" customFormat="1">
      <c r="A155" s="12"/>
      <c r="B155" s="241"/>
      <c r="C155" s="242"/>
      <c r="D155" s="230" t="s">
        <v>167</v>
      </c>
      <c r="E155" s="243" t="s">
        <v>789</v>
      </c>
      <c r="F155" s="244" t="s">
        <v>836</v>
      </c>
      <c r="G155" s="242"/>
      <c r="H155" s="245">
        <v>604.79999999999995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51" t="s">
        <v>167</v>
      </c>
      <c r="AU155" s="251" t="s">
        <v>81</v>
      </c>
      <c r="AV155" s="12" t="s">
        <v>90</v>
      </c>
      <c r="AW155" s="12" t="s">
        <v>30</v>
      </c>
      <c r="AX155" s="12" t="s">
        <v>73</v>
      </c>
      <c r="AY155" s="251" t="s">
        <v>136</v>
      </c>
    </row>
    <row r="156" s="12" customFormat="1">
      <c r="A156" s="12"/>
      <c r="B156" s="241"/>
      <c r="C156" s="242"/>
      <c r="D156" s="230" t="s">
        <v>167</v>
      </c>
      <c r="E156" s="243" t="s">
        <v>791</v>
      </c>
      <c r="F156" s="244" t="s">
        <v>837</v>
      </c>
      <c r="G156" s="242"/>
      <c r="H156" s="245">
        <v>236.16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167</v>
      </c>
      <c r="AU156" s="251" t="s">
        <v>81</v>
      </c>
      <c r="AV156" s="12" t="s">
        <v>90</v>
      </c>
      <c r="AW156" s="12" t="s">
        <v>30</v>
      </c>
      <c r="AX156" s="12" t="s">
        <v>73</v>
      </c>
      <c r="AY156" s="251" t="s">
        <v>136</v>
      </c>
    </row>
    <row r="157" s="12" customFormat="1">
      <c r="A157" s="12"/>
      <c r="B157" s="241"/>
      <c r="C157" s="242"/>
      <c r="D157" s="230" t="s">
        <v>167</v>
      </c>
      <c r="E157" s="243" t="s">
        <v>838</v>
      </c>
      <c r="F157" s="244" t="s">
        <v>839</v>
      </c>
      <c r="G157" s="242"/>
      <c r="H157" s="245">
        <v>863.46000000000004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51" t="s">
        <v>167</v>
      </c>
      <c r="AU157" s="251" t="s">
        <v>81</v>
      </c>
      <c r="AV157" s="12" t="s">
        <v>90</v>
      </c>
      <c r="AW157" s="12" t="s">
        <v>30</v>
      </c>
      <c r="AX157" s="12" t="s">
        <v>81</v>
      </c>
      <c r="AY157" s="251" t="s">
        <v>136</v>
      </c>
    </row>
    <row r="158" s="2" customFormat="1" ht="16.5" customHeight="1">
      <c r="A158" s="36"/>
      <c r="B158" s="37"/>
      <c r="C158" s="255" t="s">
        <v>332</v>
      </c>
      <c r="D158" s="255" t="s">
        <v>140</v>
      </c>
      <c r="E158" s="256" t="s">
        <v>400</v>
      </c>
      <c r="F158" s="257" t="s">
        <v>401</v>
      </c>
      <c r="G158" s="258" t="s">
        <v>387</v>
      </c>
      <c r="H158" s="259">
        <v>863.46000000000004</v>
      </c>
      <c r="I158" s="260"/>
      <c r="J158" s="261">
        <f>ROUND(I158*H158,2)</f>
        <v>0</v>
      </c>
      <c r="K158" s="257" t="s">
        <v>141</v>
      </c>
      <c r="L158" s="262"/>
      <c r="M158" s="263" t="s">
        <v>1</v>
      </c>
      <c r="N158" s="264" t="s">
        <v>38</v>
      </c>
      <c r="O158" s="89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8" t="s">
        <v>194</v>
      </c>
      <c r="AT158" s="228" t="s">
        <v>140</v>
      </c>
      <c r="AU158" s="228" t="s">
        <v>81</v>
      </c>
      <c r="AY158" s="15" t="s">
        <v>136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5" t="s">
        <v>81</v>
      </c>
      <c r="BK158" s="229">
        <f>ROUND(I158*H158,2)</f>
        <v>0</v>
      </c>
      <c r="BL158" s="15" t="s">
        <v>135</v>
      </c>
      <c r="BM158" s="228" t="s">
        <v>840</v>
      </c>
    </row>
    <row r="159" s="12" customFormat="1">
      <c r="A159" s="12"/>
      <c r="B159" s="241"/>
      <c r="C159" s="242"/>
      <c r="D159" s="230" t="s">
        <v>167</v>
      </c>
      <c r="E159" s="243" t="s">
        <v>338</v>
      </c>
      <c r="F159" s="244" t="s">
        <v>841</v>
      </c>
      <c r="G159" s="242"/>
      <c r="H159" s="245">
        <v>863.46000000000004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51" t="s">
        <v>167</v>
      </c>
      <c r="AU159" s="251" t="s">
        <v>81</v>
      </c>
      <c r="AV159" s="12" t="s">
        <v>90</v>
      </c>
      <c r="AW159" s="12" t="s">
        <v>30</v>
      </c>
      <c r="AX159" s="12" t="s">
        <v>81</v>
      </c>
      <c r="AY159" s="251" t="s">
        <v>136</v>
      </c>
    </row>
    <row r="160" s="2" customFormat="1" ht="16.5" customHeight="1">
      <c r="A160" s="36"/>
      <c r="B160" s="37"/>
      <c r="C160" s="217" t="s">
        <v>233</v>
      </c>
      <c r="D160" s="217" t="s">
        <v>137</v>
      </c>
      <c r="E160" s="218" t="s">
        <v>404</v>
      </c>
      <c r="F160" s="219" t="s">
        <v>405</v>
      </c>
      <c r="G160" s="220" t="s">
        <v>387</v>
      </c>
      <c r="H160" s="221">
        <v>863.46000000000004</v>
      </c>
      <c r="I160" s="222"/>
      <c r="J160" s="223">
        <f>ROUND(I160*H160,2)</f>
        <v>0</v>
      </c>
      <c r="K160" s="219" t="s">
        <v>141</v>
      </c>
      <c r="L160" s="42"/>
      <c r="M160" s="224" t="s">
        <v>1</v>
      </c>
      <c r="N160" s="225" t="s">
        <v>38</v>
      </c>
      <c r="O160" s="89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8" t="s">
        <v>135</v>
      </c>
      <c r="AT160" s="228" t="s">
        <v>137</v>
      </c>
      <c r="AU160" s="228" t="s">
        <v>81</v>
      </c>
      <c r="AY160" s="15" t="s">
        <v>136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5" t="s">
        <v>81</v>
      </c>
      <c r="BK160" s="229">
        <f>ROUND(I160*H160,2)</f>
        <v>0</v>
      </c>
      <c r="BL160" s="15" t="s">
        <v>135</v>
      </c>
      <c r="BM160" s="228" t="s">
        <v>842</v>
      </c>
    </row>
    <row r="161" s="12" customFormat="1">
      <c r="A161" s="12"/>
      <c r="B161" s="241"/>
      <c r="C161" s="242"/>
      <c r="D161" s="230" t="s">
        <v>167</v>
      </c>
      <c r="E161" s="243" t="s">
        <v>343</v>
      </c>
      <c r="F161" s="244" t="s">
        <v>841</v>
      </c>
      <c r="G161" s="242"/>
      <c r="H161" s="245">
        <v>863.46000000000004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51" t="s">
        <v>167</v>
      </c>
      <c r="AU161" s="251" t="s">
        <v>81</v>
      </c>
      <c r="AV161" s="12" t="s">
        <v>90</v>
      </c>
      <c r="AW161" s="12" t="s">
        <v>30</v>
      </c>
      <c r="AX161" s="12" t="s">
        <v>81</v>
      </c>
      <c r="AY161" s="251" t="s">
        <v>136</v>
      </c>
    </row>
    <row r="162" s="2" customFormat="1" ht="24.15" customHeight="1">
      <c r="A162" s="36"/>
      <c r="B162" s="37"/>
      <c r="C162" s="217" t="s">
        <v>236</v>
      </c>
      <c r="D162" s="217" t="s">
        <v>137</v>
      </c>
      <c r="E162" s="218" t="s">
        <v>680</v>
      </c>
      <c r="F162" s="219" t="s">
        <v>681</v>
      </c>
      <c r="G162" s="220" t="s">
        <v>157</v>
      </c>
      <c r="H162" s="221">
        <v>6387</v>
      </c>
      <c r="I162" s="222"/>
      <c r="J162" s="223">
        <f>ROUND(I162*H162,2)</f>
        <v>0</v>
      </c>
      <c r="K162" s="219" t="s">
        <v>158</v>
      </c>
      <c r="L162" s="42"/>
      <c r="M162" s="224" t="s">
        <v>1</v>
      </c>
      <c r="N162" s="225" t="s">
        <v>38</v>
      </c>
      <c r="O162" s="89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8" t="s">
        <v>135</v>
      </c>
      <c r="AT162" s="228" t="s">
        <v>137</v>
      </c>
      <c r="AU162" s="228" t="s">
        <v>81</v>
      </c>
      <c r="AY162" s="15" t="s">
        <v>136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5" t="s">
        <v>81</v>
      </c>
      <c r="BK162" s="229">
        <f>ROUND(I162*H162,2)</f>
        <v>0</v>
      </c>
      <c r="BL162" s="15" t="s">
        <v>135</v>
      </c>
      <c r="BM162" s="228" t="s">
        <v>843</v>
      </c>
    </row>
    <row r="163" s="2" customFormat="1">
      <c r="A163" s="36"/>
      <c r="B163" s="37"/>
      <c r="C163" s="38"/>
      <c r="D163" s="239" t="s">
        <v>160</v>
      </c>
      <c r="E163" s="38"/>
      <c r="F163" s="240" t="s">
        <v>683</v>
      </c>
      <c r="G163" s="38"/>
      <c r="H163" s="38"/>
      <c r="I163" s="232"/>
      <c r="J163" s="38"/>
      <c r="K163" s="38"/>
      <c r="L163" s="42"/>
      <c r="M163" s="233"/>
      <c r="N163" s="234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160</v>
      </c>
      <c r="AU163" s="15" t="s">
        <v>81</v>
      </c>
    </row>
    <row r="164" s="2" customFormat="1">
      <c r="A164" s="36"/>
      <c r="B164" s="37"/>
      <c r="C164" s="38"/>
      <c r="D164" s="230" t="s">
        <v>143</v>
      </c>
      <c r="E164" s="38"/>
      <c r="F164" s="231" t="s">
        <v>844</v>
      </c>
      <c r="G164" s="38"/>
      <c r="H164" s="38"/>
      <c r="I164" s="232"/>
      <c r="J164" s="38"/>
      <c r="K164" s="38"/>
      <c r="L164" s="42"/>
      <c r="M164" s="233"/>
      <c r="N164" s="23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143</v>
      </c>
      <c r="AU164" s="15" t="s">
        <v>81</v>
      </c>
    </row>
    <row r="165" s="12" customFormat="1">
      <c r="A165" s="12"/>
      <c r="B165" s="241"/>
      <c r="C165" s="242"/>
      <c r="D165" s="230" t="s">
        <v>167</v>
      </c>
      <c r="E165" s="243" t="s">
        <v>349</v>
      </c>
      <c r="F165" s="244" t="s">
        <v>845</v>
      </c>
      <c r="G165" s="242"/>
      <c r="H165" s="245">
        <v>3360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51" t="s">
        <v>167</v>
      </c>
      <c r="AU165" s="251" t="s">
        <v>81</v>
      </c>
      <c r="AV165" s="12" t="s">
        <v>90</v>
      </c>
      <c r="AW165" s="12" t="s">
        <v>30</v>
      </c>
      <c r="AX165" s="12" t="s">
        <v>73</v>
      </c>
      <c r="AY165" s="251" t="s">
        <v>136</v>
      </c>
    </row>
    <row r="166" s="12" customFormat="1">
      <c r="A166" s="12"/>
      <c r="B166" s="241"/>
      <c r="C166" s="242"/>
      <c r="D166" s="230" t="s">
        <v>167</v>
      </c>
      <c r="E166" s="243" t="s">
        <v>793</v>
      </c>
      <c r="F166" s="244" t="s">
        <v>846</v>
      </c>
      <c r="G166" s="242"/>
      <c r="H166" s="245">
        <v>75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51" t="s">
        <v>167</v>
      </c>
      <c r="AU166" s="251" t="s">
        <v>81</v>
      </c>
      <c r="AV166" s="12" t="s">
        <v>90</v>
      </c>
      <c r="AW166" s="12" t="s">
        <v>30</v>
      </c>
      <c r="AX166" s="12" t="s">
        <v>73</v>
      </c>
      <c r="AY166" s="251" t="s">
        <v>136</v>
      </c>
    </row>
    <row r="167" s="12" customFormat="1">
      <c r="A167" s="12"/>
      <c r="B167" s="241"/>
      <c r="C167" s="242"/>
      <c r="D167" s="230" t="s">
        <v>167</v>
      </c>
      <c r="E167" s="243" t="s">
        <v>794</v>
      </c>
      <c r="F167" s="244" t="s">
        <v>847</v>
      </c>
      <c r="G167" s="242"/>
      <c r="H167" s="245">
        <v>2952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51" t="s">
        <v>167</v>
      </c>
      <c r="AU167" s="251" t="s">
        <v>81</v>
      </c>
      <c r="AV167" s="12" t="s">
        <v>90</v>
      </c>
      <c r="AW167" s="12" t="s">
        <v>30</v>
      </c>
      <c r="AX167" s="12" t="s">
        <v>73</v>
      </c>
      <c r="AY167" s="251" t="s">
        <v>136</v>
      </c>
    </row>
    <row r="168" s="12" customFormat="1">
      <c r="A168" s="12"/>
      <c r="B168" s="241"/>
      <c r="C168" s="242"/>
      <c r="D168" s="230" t="s">
        <v>167</v>
      </c>
      <c r="E168" s="243" t="s">
        <v>848</v>
      </c>
      <c r="F168" s="244" t="s">
        <v>849</v>
      </c>
      <c r="G168" s="242"/>
      <c r="H168" s="245">
        <v>6387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51" t="s">
        <v>167</v>
      </c>
      <c r="AU168" s="251" t="s">
        <v>81</v>
      </c>
      <c r="AV168" s="12" t="s">
        <v>90</v>
      </c>
      <c r="AW168" s="12" t="s">
        <v>30</v>
      </c>
      <c r="AX168" s="12" t="s">
        <v>81</v>
      </c>
      <c r="AY168" s="251" t="s">
        <v>136</v>
      </c>
    </row>
    <row r="169" s="2" customFormat="1" ht="16.5" customHeight="1">
      <c r="A169" s="36"/>
      <c r="B169" s="37"/>
      <c r="C169" s="255" t="s">
        <v>8</v>
      </c>
      <c r="D169" s="255" t="s">
        <v>140</v>
      </c>
      <c r="E169" s="256" t="s">
        <v>385</v>
      </c>
      <c r="F169" s="257" t="s">
        <v>386</v>
      </c>
      <c r="G169" s="258" t="s">
        <v>387</v>
      </c>
      <c r="H169" s="259">
        <v>638.70000000000005</v>
      </c>
      <c r="I169" s="260"/>
      <c r="J169" s="261">
        <f>ROUND(I169*H169,2)</f>
        <v>0</v>
      </c>
      <c r="K169" s="257" t="s">
        <v>141</v>
      </c>
      <c r="L169" s="262"/>
      <c r="M169" s="263" t="s">
        <v>1</v>
      </c>
      <c r="N169" s="264" t="s">
        <v>38</v>
      </c>
      <c r="O169" s="89"/>
      <c r="P169" s="226">
        <f>O169*H169</f>
        <v>0</v>
      </c>
      <c r="Q169" s="226">
        <v>0.59999999999999998</v>
      </c>
      <c r="R169" s="226">
        <f>Q169*H169</f>
        <v>383.22000000000003</v>
      </c>
      <c r="S169" s="226">
        <v>0</v>
      </c>
      <c r="T169" s="22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8" t="s">
        <v>194</v>
      </c>
      <c r="AT169" s="228" t="s">
        <v>140</v>
      </c>
      <c r="AU169" s="228" t="s">
        <v>81</v>
      </c>
      <c r="AY169" s="15" t="s">
        <v>136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5" t="s">
        <v>81</v>
      </c>
      <c r="BK169" s="229">
        <f>ROUND(I169*H169,2)</f>
        <v>0</v>
      </c>
      <c r="BL169" s="15" t="s">
        <v>135</v>
      </c>
      <c r="BM169" s="228" t="s">
        <v>850</v>
      </c>
    </row>
    <row r="170" s="2" customFormat="1">
      <c r="A170" s="36"/>
      <c r="B170" s="37"/>
      <c r="C170" s="38"/>
      <c r="D170" s="230" t="s">
        <v>143</v>
      </c>
      <c r="E170" s="38"/>
      <c r="F170" s="231" t="s">
        <v>851</v>
      </c>
      <c r="G170" s="38"/>
      <c r="H170" s="38"/>
      <c r="I170" s="232"/>
      <c r="J170" s="38"/>
      <c r="K170" s="38"/>
      <c r="L170" s="42"/>
      <c r="M170" s="233"/>
      <c r="N170" s="234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143</v>
      </c>
      <c r="AU170" s="15" t="s">
        <v>81</v>
      </c>
    </row>
    <row r="171" s="12" customFormat="1">
      <c r="A171" s="12"/>
      <c r="B171" s="241"/>
      <c r="C171" s="242"/>
      <c r="D171" s="230" t="s">
        <v>167</v>
      </c>
      <c r="E171" s="243" t="s">
        <v>355</v>
      </c>
      <c r="F171" s="244" t="s">
        <v>852</v>
      </c>
      <c r="G171" s="242"/>
      <c r="H171" s="245">
        <v>638.70000000000005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51" t="s">
        <v>167</v>
      </c>
      <c r="AU171" s="251" t="s">
        <v>81</v>
      </c>
      <c r="AV171" s="12" t="s">
        <v>90</v>
      </c>
      <c r="AW171" s="12" t="s">
        <v>30</v>
      </c>
      <c r="AX171" s="12" t="s">
        <v>81</v>
      </c>
      <c r="AY171" s="251" t="s">
        <v>136</v>
      </c>
    </row>
    <row r="172" s="2" customFormat="1" ht="24.15" customHeight="1">
      <c r="A172" s="36"/>
      <c r="B172" s="37"/>
      <c r="C172" s="217" t="s">
        <v>357</v>
      </c>
      <c r="D172" s="217" t="s">
        <v>137</v>
      </c>
      <c r="E172" s="218" t="s">
        <v>218</v>
      </c>
      <c r="F172" s="219" t="s">
        <v>219</v>
      </c>
      <c r="G172" s="220" t="s">
        <v>220</v>
      </c>
      <c r="H172" s="221">
        <v>383.24394000000001</v>
      </c>
      <c r="I172" s="222"/>
      <c r="J172" s="223">
        <f>ROUND(I172*H172,2)</f>
        <v>0</v>
      </c>
      <c r="K172" s="219" t="s">
        <v>158</v>
      </c>
      <c r="L172" s="42"/>
      <c r="M172" s="224" t="s">
        <v>1</v>
      </c>
      <c r="N172" s="225" t="s">
        <v>38</v>
      </c>
      <c r="O172" s="89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8" t="s">
        <v>135</v>
      </c>
      <c r="AT172" s="228" t="s">
        <v>137</v>
      </c>
      <c r="AU172" s="228" t="s">
        <v>81</v>
      </c>
      <c r="AY172" s="15" t="s">
        <v>136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5" t="s">
        <v>81</v>
      </c>
      <c r="BK172" s="229">
        <f>ROUND(I172*H172,2)</f>
        <v>0</v>
      </c>
      <c r="BL172" s="15" t="s">
        <v>135</v>
      </c>
      <c r="BM172" s="228" t="s">
        <v>853</v>
      </c>
    </row>
    <row r="173" s="2" customFormat="1">
      <c r="A173" s="36"/>
      <c r="B173" s="37"/>
      <c r="C173" s="38"/>
      <c r="D173" s="239" t="s">
        <v>160</v>
      </c>
      <c r="E173" s="38"/>
      <c r="F173" s="240" t="s">
        <v>222</v>
      </c>
      <c r="G173" s="38"/>
      <c r="H173" s="38"/>
      <c r="I173" s="232"/>
      <c r="J173" s="38"/>
      <c r="K173" s="38"/>
      <c r="L173" s="42"/>
      <c r="M173" s="233"/>
      <c r="N173" s="234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160</v>
      </c>
      <c r="AU173" s="15" t="s">
        <v>81</v>
      </c>
    </row>
    <row r="174" s="13" customFormat="1">
      <c r="A174" s="13"/>
      <c r="B174" s="265"/>
      <c r="C174" s="266"/>
      <c r="D174" s="230" t="s">
        <v>167</v>
      </c>
      <c r="E174" s="267" t="s">
        <v>1</v>
      </c>
      <c r="F174" s="268" t="s">
        <v>782</v>
      </c>
      <c r="G174" s="266"/>
      <c r="H174" s="267" t="s">
        <v>1</v>
      </c>
      <c r="I174" s="269"/>
      <c r="J174" s="266"/>
      <c r="K174" s="266"/>
      <c r="L174" s="270"/>
      <c r="M174" s="271"/>
      <c r="N174" s="272"/>
      <c r="O174" s="272"/>
      <c r="P174" s="272"/>
      <c r="Q174" s="272"/>
      <c r="R174" s="272"/>
      <c r="S174" s="272"/>
      <c r="T174" s="27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4" t="s">
        <v>167</v>
      </c>
      <c r="AU174" s="274" t="s">
        <v>81</v>
      </c>
      <c r="AV174" s="13" t="s">
        <v>81</v>
      </c>
      <c r="AW174" s="13" t="s">
        <v>30</v>
      </c>
      <c r="AX174" s="13" t="s">
        <v>73</v>
      </c>
      <c r="AY174" s="274" t="s">
        <v>136</v>
      </c>
    </row>
    <row r="175" s="13" customFormat="1">
      <c r="A175" s="13"/>
      <c r="B175" s="265"/>
      <c r="C175" s="266"/>
      <c r="D175" s="230" t="s">
        <v>167</v>
      </c>
      <c r="E175" s="267" t="s">
        <v>1</v>
      </c>
      <c r="F175" s="268" t="s">
        <v>854</v>
      </c>
      <c r="G175" s="266"/>
      <c r="H175" s="267" t="s">
        <v>1</v>
      </c>
      <c r="I175" s="269"/>
      <c r="J175" s="266"/>
      <c r="K175" s="266"/>
      <c r="L175" s="270"/>
      <c r="M175" s="271"/>
      <c r="N175" s="272"/>
      <c r="O175" s="272"/>
      <c r="P175" s="272"/>
      <c r="Q175" s="272"/>
      <c r="R175" s="272"/>
      <c r="S175" s="272"/>
      <c r="T175" s="27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4" t="s">
        <v>167</v>
      </c>
      <c r="AU175" s="274" t="s">
        <v>81</v>
      </c>
      <c r="AV175" s="13" t="s">
        <v>81</v>
      </c>
      <c r="AW175" s="13" t="s">
        <v>30</v>
      </c>
      <c r="AX175" s="13" t="s">
        <v>73</v>
      </c>
      <c r="AY175" s="274" t="s">
        <v>136</v>
      </c>
    </row>
    <row r="176" s="12" customFormat="1">
      <c r="A176" s="12"/>
      <c r="B176" s="241"/>
      <c r="C176" s="242"/>
      <c r="D176" s="230" t="s">
        <v>167</v>
      </c>
      <c r="E176" s="243" t="s">
        <v>361</v>
      </c>
      <c r="F176" s="244" t="s">
        <v>855</v>
      </c>
      <c r="G176" s="242"/>
      <c r="H176" s="245">
        <v>383.24394000000001</v>
      </c>
      <c r="I176" s="246"/>
      <c r="J176" s="242"/>
      <c r="K176" s="242"/>
      <c r="L176" s="247"/>
      <c r="M176" s="252"/>
      <c r="N176" s="253"/>
      <c r="O176" s="253"/>
      <c r="P176" s="253"/>
      <c r="Q176" s="253"/>
      <c r="R176" s="253"/>
      <c r="S176" s="253"/>
      <c r="T176" s="254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51" t="s">
        <v>167</v>
      </c>
      <c r="AU176" s="251" t="s">
        <v>81</v>
      </c>
      <c r="AV176" s="12" t="s">
        <v>90</v>
      </c>
      <c r="AW176" s="12" t="s">
        <v>30</v>
      </c>
      <c r="AX176" s="12" t="s">
        <v>81</v>
      </c>
      <c r="AY176" s="251" t="s">
        <v>136</v>
      </c>
    </row>
    <row r="177" s="2" customFormat="1" ht="6.96" customHeight="1">
      <c r="A177" s="36"/>
      <c r="B177" s="64"/>
      <c r="C177" s="65"/>
      <c r="D177" s="65"/>
      <c r="E177" s="65"/>
      <c r="F177" s="65"/>
      <c r="G177" s="65"/>
      <c r="H177" s="65"/>
      <c r="I177" s="65"/>
      <c r="J177" s="65"/>
      <c r="K177" s="65"/>
      <c r="L177" s="42"/>
      <c r="M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</row>
  </sheetData>
  <sheetProtection sheet="1" autoFilter="0" formatColumns="0" formatRows="0" objects="1" scenarios="1" spinCount="100000" saltValue="/l4b/6yAmN4J9cV1nWo0Toj8K6NOpp+gV7COReXtSiRTtXf2yuF2+u0XVujq4IrJPwpev3/9dXtZ4y/4K/nZgw==" hashValue="I++ZJAyncMbpMVzFuSBhOzst96aGRyc7vkhxTZnzXA9ROIrtSDV85ILiXWnIVxplWe/4pR1qGFkOABCmdln/zQ==" algorithmName="SHA-512" password="CC35"/>
  <autoFilter ref="C120:K1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hyperlinks>
    <hyperlink ref="F124" r:id="rId1" display="https://podminky.urs.cz/item/CS_URS_2024_02/111104311R00"/>
    <hyperlink ref="F131" r:id="rId2" display="https://podminky.urs.cz/item/CS_URS_2024_02/185804514R00"/>
    <hyperlink ref="F135" r:id="rId3" display="https://podminky.urs.cz/item/CS_URS_2024_02/185804513R00"/>
    <hyperlink ref="F143" r:id="rId4" display="https://podminky.urs.cz/item/CS_URS_2024_02/184808211R00"/>
    <hyperlink ref="F152" r:id="rId5" display="https://podminky.urs.cz/item/CS_URS_2024_02/185804311R00"/>
    <hyperlink ref="F163" r:id="rId6" display="https://podminky.urs.cz/item/CS_URS_2024_02/184921093R00"/>
    <hyperlink ref="F173" r:id="rId7" display="https://podminky.urs.cz/item/CS_URS_2024_02/998231311R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  <c r="AZ2" s="275" t="s">
        <v>785</v>
      </c>
      <c r="BA2" s="275" t="s">
        <v>785</v>
      </c>
      <c r="BB2" s="275" t="s">
        <v>1</v>
      </c>
      <c r="BC2" s="275" t="s">
        <v>786</v>
      </c>
      <c r="BD2" s="275" t="s">
        <v>90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83</v>
      </c>
      <c r="AZ3" s="275" t="s">
        <v>787</v>
      </c>
      <c r="BA3" s="275" t="s">
        <v>787</v>
      </c>
      <c r="BB3" s="275" t="s">
        <v>1</v>
      </c>
      <c r="BC3" s="275" t="s">
        <v>788</v>
      </c>
      <c r="BD3" s="275" t="s">
        <v>90</v>
      </c>
    </row>
    <row r="4" s="1" customFormat="1" ht="24.96" customHeight="1">
      <c r="B4" s="18"/>
      <c r="D4" s="146" t="s">
        <v>113</v>
      </c>
      <c r="L4" s="18"/>
      <c r="M4" s="147" t="s">
        <v>10</v>
      </c>
      <c r="AT4" s="15" t="s">
        <v>4</v>
      </c>
      <c r="AZ4" s="275" t="s">
        <v>789</v>
      </c>
      <c r="BA4" s="275" t="s">
        <v>789</v>
      </c>
      <c r="BB4" s="275" t="s">
        <v>1</v>
      </c>
      <c r="BC4" s="275" t="s">
        <v>790</v>
      </c>
      <c r="BD4" s="275" t="s">
        <v>90</v>
      </c>
    </row>
    <row r="5" s="1" customFormat="1" ht="6.96" customHeight="1">
      <c r="B5" s="18"/>
      <c r="L5" s="18"/>
      <c r="AZ5" s="275" t="s">
        <v>791</v>
      </c>
      <c r="BA5" s="275" t="s">
        <v>791</v>
      </c>
      <c r="BB5" s="275" t="s">
        <v>1</v>
      </c>
      <c r="BC5" s="275" t="s">
        <v>792</v>
      </c>
      <c r="BD5" s="275" t="s">
        <v>90</v>
      </c>
    </row>
    <row r="6" s="1" customFormat="1" ht="12" customHeight="1">
      <c r="B6" s="18"/>
      <c r="D6" s="148" t="s">
        <v>16</v>
      </c>
      <c r="L6" s="18"/>
      <c r="AZ6" s="275" t="s">
        <v>793</v>
      </c>
      <c r="BA6" s="275" t="s">
        <v>793</v>
      </c>
      <c r="BB6" s="275" t="s">
        <v>1</v>
      </c>
      <c r="BC6" s="275" t="s">
        <v>675</v>
      </c>
      <c r="BD6" s="275" t="s">
        <v>90</v>
      </c>
    </row>
    <row r="7" s="1" customFormat="1" ht="16.5" customHeight="1">
      <c r="B7" s="18"/>
      <c r="E7" s="149" t="str">
        <f>'Rekapitulace stavby'!K6</f>
        <v>Interakční prvky - IP1 v k.ú. Zahnašovice</v>
      </c>
      <c r="F7" s="148"/>
      <c r="G7" s="148"/>
      <c r="H7" s="148"/>
      <c r="L7" s="18"/>
      <c r="AZ7" s="275" t="s">
        <v>794</v>
      </c>
      <c r="BA7" s="275" t="s">
        <v>794</v>
      </c>
      <c r="BB7" s="275" t="s">
        <v>1</v>
      </c>
      <c r="BC7" s="275" t="s">
        <v>795</v>
      </c>
      <c r="BD7" s="275" t="s">
        <v>90</v>
      </c>
    </row>
    <row r="8" s="1" customFormat="1" ht="12" customHeight="1">
      <c r="B8" s="18"/>
      <c r="D8" s="148" t="s">
        <v>114</v>
      </c>
      <c r="L8" s="18"/>
    </row>
    <row r="9" s="2" customFormat="1" ht="16.5" customHeight="1">
      <c r="A9" s="36"/>
      <c r="B9" s="42"/>
      <c r="C9" s="36"/>
      <c r="D9" s="36"/>
      <c r="E9" s="149" t="s">
        <v>150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151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856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15. 7. 2024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ROUND((SUM(BE121:BE176)),  2)</f>
        <v>0</v>
      </c>
      <c r="G35" s="36"/>
      <c r="H35" s="36"/>
      <c r="I35" s="162">
        <v>0.20999999999999999</v>
      </c>
      <c r="J35" s="161">
        <f>ROUND(((SUM(BE121:BE176))*I35),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ROUND((SUM(BF121:BF176)),  2)</f>
        <v>0</v>
      </c>
      <c r="G36" s="36"/>
      <c r="H36" s="36"/>
      <c r="I36" s="162">
        <v>0.12</v>
      </c>
      <c r="J36" s="161">
        <f>ROUND(((SUM(BF121:BF176))*I36),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ROUND((SUM(BG121:BG176)),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ROUND((SUM(BH121:BH176)),  2)</f>
        <v>0</v>
      </c>
      <c r="G38" s="36"/>
      <c r="H38" s="36"/>
      <c r="I38" s="162">
        <v>0.12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ROUND((SUM(BI121:BI176)),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Interakční prvky - IP1 v k.ú. Zahnašovice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114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150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151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01.6 - Následná péče 2. rok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15. 7. 2024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117</v>
      </c>
      <c r="D96" s="183"/>
      <c r="E96" s="183"/>
      <c r="F96" s="183"/>
      <c r="G96" s="183"/>
      <c r="H96" s="183"/>
      <c r="I96" s="183"/>
      <c r="J96" s="184" t="s">
        <v>118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119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83</v>
      </c>
    </row>
    <row r="99" s="9" customFormat="1" ht="24.96" customHeight="1">
      <c r="A99" s="9"/>
      <c r="B99" s="186"/>
      <c r="C99" s="187"/>
      <c r="D99" s="188" t="s">
        <v>857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121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Interakční prvky - IP1 v k.ú. Zahnašovice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114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150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151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01.6 - Následná péče 2. rok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15. 7. 2024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122</v>
      </c>
      <c r="D120" s="195" t="s">
        <v>58</v>
      </c>
      <c r="E120" s="195" t="s">
        <v>54</v>
      </c>
      <c r="F120" s="195" t="s">
        <v>55</v>
      </c>
      <c r="G120" s="195" t="s">
        <v>123</v>
      </c>
      <c r="H120" s="195" t="s">
        <v>124</v>
      </c>
      <c r="I120" s="195" t="s">
        <v>125</v>
      </c>
      <c r="J120" s="195" t="s">
        <v>118</v>
      </c>
      <c r="K120" s="196" t="s">
        <v>126</v>
      </c>
      <c r="L120" s="197"/>
      <c r="M120" s="98" t="s">
        <v>1</v>
      </c>
      <c r="N120" s="99" t="s">
        <v>37</v>
      </c>
      <c r="O120" s="99" t="s">
        <v>127</v>
      </c>
      <c r="P120" s="99" t="s">
        <v>128</v>
      </c>
      <c r="Q120" s="99" t="s">
        <v>129</v>
      </c>
      <c r="R120" s="99" t="s">
        <v>130</v>
      </c>
      <c r="S120" s="99" t="s">
        <v>131</v>
      </c>
      <c r="T120" s="100" t="s">
        <v>132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133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383.24393600000002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83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858</v>
      </c>
      <c r="F122" s="206" t="s">
        <v>105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SUM(P123:P176)</f>
        <v>0</v>
      </c>
      <c r="Q122" s="211"/>
      <c r="R122" s="212">
        <f>SUM(R123:R176)</f>
        <v>383.24393600000002</v>
      </c>
      <c r="S122" s="211"/>
      <c r="T122" s="213">
        <f>SUM(T123:T176)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135</v>
      </c>
      <c r="AT122" s="215" t="s">
        <v>72</v>
      </c>
      <c r="AU122" s="215" t="s">
        <v>73</v>
      </c>
      <c r="AY122" s="214" t="s">
        <v>136</v>
      </c>
      <c r="BK122" s="216">
        <f>SUM(BK123:BK176)</f>
        <v>0</v>
      </c>
    </row>
    <row r="123" s="2" customFormat="1" ht="33" customHeight="1">
      <c r="A123" s="36"/>
      <c r="B123" s="37"/>
      <c r="C123" s="217" t="s">
        <v>81</v>
      </c>
      <c r="D123" s="217" t="s">
        <v>137</v>
      </c>
      <c r="E123" s="218" t="s">
        <v>770</v>
      </c>
      <c r="F123" s="219" t="s">
        <v>771</v>
      </c>
      <c r="G123" s="220" t="s">
        <v>157</v>
      </c>
      <c r="H123" s="221">
        <v>171596</v>
      </c>
      <c r="I123" s="222"/>
      <c r="J123" s="223">
        <f>ROUND(I123*H123,2)</f>
        <v>0</v>
      </c>
      <c r="K123" s="219" t="s">
        <v>158</v>
      </c>
      <c r="L123" s="42"/>
      <c r="M123" s="224" t="s">
        <v>1</v>
      </c>
      <c r="N123" s="225" t="s">
        <v>38</v>
      </c>
      <c r="O123" s="8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8" t="s">
        <v>135</v>
      </c>
      <c r="AT123" s="228" t="s">
        <v>137</v>
      </c>
      <c r="AU123" s="228" t="s">
        <v>81</v>
      </c>
      <c r="AY123" s="15" t="s">
        <v>136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5" t="s">
        <v>81</v>
      </c>
      <c r="BK123" s="229">
        <f>ROUND(I123*H123,2)</f>
        <v>0</v>
      </c>
      <c r="BL123" s="15" t="s">
        <v>135</v>
      </c>
      <c r="BM123" s="228" t="s">
        <v>859</v>
      </c>
    </row>
    <row r="124" s="2" customFormat="1">
      <c r="A124" s="36"/>
      <c r="B124" s="37"/>
      <c r="C124" s="38"/>
      <c r="D124" s="239" t="s">
        <v>160</v>
      </c>
      <c r="E124" s="38"/>
      <c r="F124" s="240" t="s">
        <v>773</v>
      </c>
      <c r="G124" s="38"/>
      <c r="H124" s="38"/>
      <c r="I124" s="232"/>
      <c r="J124" s="38"/>
      <c r="K124" s="38"/>
      <c r="L124" s="42"/>
      <c r="M124" s="233"/>
      <c r="N124" s="23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160</v>
      </c>
      <c r="AU124" s="15" t="s">
        <v>81</v>
      </c>
    </row>
    <row r="125" s="2" customFormat="1">
      <c r="A125" s="36"/>
      <c r="B125" s="37"/>
      <c r="C125" s="38"/>
      <c r="D125" s="230" t="s">
        <v>143</v>
      </c>
      <c r="E125" s="38"/>
      <c r="F125" s="231" t="s">
        <v>801</v>
      </c>
      <c r="G125" s="38"/>
      <c r="H125" s="38"/>
      <c r="I125" s="232"/>
      <c r="J125" s="38"/>
      <c r="K125" s="38"/>
      <c r="L125" s="42"/>
      <c r="M125" s="233"/>
      <c r="N125" s="234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143</v>
      </c>
      <c r="AU125" s="15" t="s">
        <v>81</v>
      </c>
    </row>
    <row r="126" s="12" customFormat="1">
      <c r="A126" s="12"/>
      <c r="B126" s="241"/>
      <c r="C126" s="242"/>
      <c r="D126" s="230" t="s">
        <v>167</v>
      </c>
      <c r="E126" s="243" t="s">
        <v>285</v>
      </c>
      <c r="F126" s="244" t="s">
        <v>802</v>
      </c>
      <c r="G126" s="242"/>
      <c r="H126" s="245">
        <v>171596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51" t="s">
        <v>167</v>
      </c>
      <c r="AU126" s="251" t="s">
        <v>81</v>
      </c>
      <c r="AV126" s="12" t="s">
        <v>90</v>
      </c>
      <c r="AW126" s="12" t="s">
        <v>30</v>
      </c>
      <c r="AX126" s="12" t="s">
        <v>81</v>
      </c>
      <c r="AY126" s="251" t="s">
        <v>136</v>
      </c>
    </row>
    <row r="127" s="2" customFormat="1" ht="16.5" customHeight="1">
      <c r="A127" s="36"/>
      <c r="B127" s="37"/>
      <c r="C127" s="217" t="s">
        <v>90</v>
      </c>
      <c r="D127" s="217" t="s">
        <v>137</v>
      </c>
      <c r="E127" s="218" t="s">
        <v>776</v>
      </c>
      <c r="F127" s="219" t="s">
        <v>777</v>
      </c>
      <c r="G127" s="220" t="s">
        <v>220</v>
      </c>
      <c r="H127" s="221">
        <v>343.19200000000001</v>
      </c>
      <c r="I127" s="222"/>
      <c r="J127" s="223">
        <f>ROUND(I127*H127,2)</f>
        <v>0</v>
      </c>
      <c r="K127" s="219" t="s">
        <v>141</v>
      </c>
      <c r="L127" s="42"/>
      <c r="M127" s="224" t="s">
        <v>1</v>
      </c>
      <c r="N127" s="225" t="s">
        <v>38</v>
      </c>
      <c r="O127" s="89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8" t="s">
        <v>135</v>
      </c>
      <c r="AT127" s="228" t="s">
        <v>137</v>
      </c>
      <c r="AU127" s="228" t="s">
        <v>81</v>
      </c>
      <c r="AY127" s="15" t="s">
        <v>136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5" t="s">
        <v>81</v>
      </c>
      <c r="BK127" s="229">
        <f>ROUND(I127*H127,2)</f>
        <v>0</v>
      </c>
      <c r="BL127" s="15" t="s">
        <v>135</v>
      </c>
      <c r="BM127" s="228" t="s">
        <v>860</v>
      </c>
    </row>
    <row r="128" s="2" customFormat="1">
      <c r="A128" s="36"/>
      <c r="B128" s="37"/>
      <c r="C128" s="38"/>
      <c r="D128" s="230" t="s">
        <v>143</v>
      </c>
      <c r="E128" s="38"/>
      <c r="F128" s="231" t="s">
        <v>804</v>
      </c>
      <c r="G128" s="38"/>
      <c r="H128" s="38"/>
      <c r="I128" s="232"/>
      <c r="J128" s="38"/>
      <c r="K128" s="38"/>
      <c r="L128" s="42"/>
      <c r="M128" s="233"/>
      <c r="N128" s="23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143</v>
      </c>
      <c r="AU128" s="15" t="s">
        <v>81</v>
      </c>
    </row>
    <row r="129" s="12" customFormat="1">
      <c r="A129" s="12"/>
      <c r="B129" s="241"/>
      <c r="C129" s="242"/>
      <c r="D129" s="230" t="s">
        <v>167</v>
      </c>
      <c r="E129" s="243" t="s">
        <v>168</v>
      </c>
      <c r="F129" s="244" t="s">
        <v>805</v>
      </c>
      <c r="G129" s="242"/>
      <c r="H129" s="245">
        <v>343.19200000000001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51" t="s">
        <v>167</v>
      </c>
      <c r="AU129" s="251" t="s">
        <v>81</v>
      </c>
      <c r="AV129" s="12" t="s">
        <v>90</v>
      </c>
      <c r="AW129" s="12" t="s">
        <v>30</v>
      </c>
      <c r="AX129" s="12" t="s">
        <v>81</v>
      </c>
      <c r="AY129" s="251" t="s">
        <v>136</v>
      </c>
    </row>
    <row r="130" s="2" customFormat="1" ht="24.15" customHeight="1">
      <c r="A130" s="36"/>
      <c r="B130" s="37"/>
      <c r="C130" s="217" t="s">
        <v>170</v>
      </c>
      <c r="D130" s="217" t="s">
        <v>137</v>
      </c>
      <c r="E130" s="218" t="s">
        <v>806</v>
      </c>
      <c r="F130" s="219" t="s">
        <v>807</v>
      </c>
      <c r="G130" s="220" t="s">
        <v>157</v>
      </c>
      <c r="H130" s="221">
        <v>7872</v>
      </c>
      <c r="I130" s="222"/>
      <c r="J130" s="223">
        <f>ROUND(I130*H130,2)</f>
        <v>0</v>
      </c>
      <c r="K130" s="219" t="s">
        <v>158</v>
      </c>
      <c r="L130" s="42"/>
      <c r="M130" s="224" t="s">
        <v>1</v>
      </c>
      <c r="N130" s="225" t="s">
        <v>38</v>
      </c>
      <c r="O130" s="89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8" t="s">
        <v>135</v>
      </c>
      <c r="AT130" s="228" t="s">
        <v>137</v>
      </c>
      <c r="AU130" s="228" t="s">
        <v>81</v>
      </c>
      <c r="AY130" s="15" t="s">
        <v>136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5" t="s">
        <v>81</v>
      </c>
      <c r="BK130" s="229">
        <f>ROUND(I130*H130,2)</f>
        <v>0</v>
      </c>
      <c r="BL130" s="15" t="s">
        <v>135</v>
      </c>
      <c r="BM130" s="228" t="s">
        <v>861</v>
      </c>
    </row>
    <row r="131" s="2" customFormat="1">
      <c r="A131" s="36"/>
      <c r="B131" s="37"/>
      <c r="C131" s="38"/>
      <c r="D131" s="239" t="s">
        <v>160</v>
      </c>
      <c r="E131" s="38"/>
      <c r="F131" s="240" t="s">
        <v>809</v>
      </c>
      <c r="G131" s="38"/>
      <c r="H131" s="38"/>
      <c r="I131" s="232"/>
      <c r="J131" s="38"/>
      <c r="K131" s="38"/>
      <c r="L131" s="42"/>
      <c r="M131" s="233"/>
      <c r="N131" s="234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160</v>
      </c>
      <c r="AU131" s="15" t="s">
        <v>81</v>
      </c>
    </row>
    <row r="132" s="2" customFormat="1">
      <c r="A132" s="36"/>
      <c r="B132" s="37"/>
      <c r="C132" s="38"/>
      <c r="D132" s="230" t="s">
        <v>143</v>
      </c>
      <c r="E132" s="38"/>
      <c r="F132" s="231" t="s">
        <v>810</v>
      </c>
      <c r="G132" s="38"/>
      <c r="H132" s="38"/>
      <c r="I132" s="232"/>
      <c r="J132" s="38"/>
      <c r="K132" s="38"/>
      <c r="L132" s="42"/>
      <c r="M132" s="233"/>
      <c r="N132" s="23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143</v>
      </c>
      <c r="AU132" s="15" t="s">
        <v>81</v>
      </c>
    </row>
    <row r="133" s="12" customFormat="1">
      <c r="A133" s="12"/>
      <c r="B133" s="241"/>
      <c r="C133" s="242"/>
      <c r="D133" s="230" t="s">
        <v>167</v>
      </c>
      <c r="E133" s="243" t="s">
        <v>175</v>
      </c>
      <c r="F133" s="244" t="s">
        <v>811</v>
      </c>
      <c r="G133" s="242"/>
      <c r="H133" s="245">
        <v>7872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1" t="s">
        <v>167</v>
      </c>
      <c r="AU133" s="251" t="s">
        <v>81</v>
      </c>
      <c r="AV133" s="12" t="s">
        <v>90</v>
      </c>
      <c r="AW133" s="12" t="s">
        <v>30</v>
      </c>
      <c r="AX133" s="12" t="s">
        <v>81</v>
      </c>
      <c r="AY133" s="251" t="s">
        <v>136</v>
      </c>
    </row>
    <row r="134" s="2" customFormat="1" ht="24.15" customHeight="1">
      <c r="A134" s="36"/>
      <c r="B134" s="37"/>
      <c r="C134" s="217" t="s">
        <v>135</v>
      </c>
      <c r="D134" s="217" t="s">
        <v>137</v>
      </c>
      <c r="E134" s="218" t="s">
        <v>812</v>
      </c>
      <c r="F134" s="219" t="s">
        <v>813</v>
      </c>
      <c r="G134" s="220" t="s">
        <v>157</v>
      </c>
      <c r="H134" s="221">
        <v>10305</v>
      </c>
      <c r="I134" s="222"/>
      <c r="J134" s="223">
        <f>ROUND(I134*H134,2)</f>
        <v>0</v>
      </c>
      <c r="K134" s="219" t="s">
        <v>158</v>
      </c>
      <c r="L134" s="42"/>
      <c r="M134" s="224" t="s">
        <v>1</v>
      </c>
      <c r="N134" s="225" t="s">
        <v>38</v>
      </c>
      <c r="O134" s="89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8" t="s">
        <v>135</v>
      </c>
      <c r="AT134" s="228" t="s">
        <v>137</v>
      </c>
      <c r="AU134" s="228" t="s">
        <v>81</v>
      </c>
      <c r="AY134" s="15" t="s">
        <v>136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5" t="s">
        <v>81</v>
      </c>
      <c r="BK134" s="229">
        <f>ROUND(I134*H134,2)</f>
        <v>0</v>
      </c>
      <c r="BL134" s="15" t="s">
        <v>135</v>
      </c>
      <c r="BM134" s="228" t="s">
        <v>862</v>
      </c>
    </row>
    <row r="135" s="2" customFormat="1">
      <c r="A135" s="36"/>
      <c r="B135" s="37"/>
      <c r="C135" s="38"/>
      <c r="D135" s="239" t="s">
        <v>160</v>
      </c>
      <c r="E135" s="38"/>
      <c r="F135" s="240" t="s">
        <v>815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160</v>
      </c>
      <c r="AU135" s="15" t="s">
        <v>81</v>
      </c>
    </row>
    <row r="136" s="2" customFormat="1">
      <c r="A136" s="36"/>
      <c r="B136" s="37"/>
      <c r="C136" s="38"/>
      <c r="D136" s="230" t="s">
        <v>143</v>
      </c>
      <c r="E136" s="38"/>
      <c r="F136" s="231" t="s">
        <v>816</v>
      </c>
      <c r="G136" s="38"/>
      <c r="H136" s="38"/>
      <c r="I136" s="232"/>
      <c r="J136" s="38"/>
      <c r="K136" s="38"/>
      <c r="L136" s="42"/>
      <c r="M136" s="233"/>
      <c r="N136" s="234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143</v>
      </c>
      <c r="AU136" s="15" t="s">
        <v>81</v>
      </c>
    </row>
    <row r="137" s="12" customFormat="1">
      <c r="A137" s="12"/>
      <c r="B137" s="241"/>
      <c r="C137" s="242"/>
      <c r="D137" s="230" t="s">
        <v>167</v>
      </c>
      <c r="E137" s="243" t="s">
        <v>181</v>
      </c>
      <c r="F137" s="244" t="s">
        <v>817</v>
      </c>
      <c r="G137" s="242"/>
      <c r="H137" s="245">
        <v>225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51" t="s">
        <v>167</v>
      </c>
      <c r="AU137" s="251" t="s">
        <v>81</v>
      </c>
      <c r="AV137" s="12" t="s">
        <v>90</v>
      </c>
      <c r="AW137" s="12" t="s">
        <v>30</v>
      </c>
      <c r="AX137" s="12" t="s">
        <v>73</v>
      </c>
      <c r="AY137" s="251" t="s">
        <v>136</v>
      </c>
    </row>
    <row r="138" s="12" customFormat="1">
      <c r="A138" s="12"/>
      <c r="B138" s="241"/>
      <c r="C138" s="242"/>
      <c r="D138" s="230" t="s">
        <v>167</v>
      </c>
      <c r="E138" s="243" t="s">
        <v>785</v>
      </c>
      <c r="F138" s="244" t="s">
        <v>818</v>
      </c>
      <c r="G138" s="242"/>
      <c r="H138" s="245">
        <v>10080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51" t="s">
        <v>167</v>
      </c>
      <c r="AU138" s="251" t="s">
        <v>81</v>
      </c>
      <c r="AV138" s="12" t="s">
        <v>90</v>
      </c>
      <c r="AW138" s="12" t="s">
        <v>30</v>
      </c>
      <c r="AX138" s="12" t="s">
        <v>73</v>
      </c>
      <c r="AY138" s="251" t="s">
        <v>136</v>
      </c>
    </row>
    <row r="139" s="12" customFormat="1">
      <c r="A139" s="12"/>
      <c r="B139" s="241"/>
      <c r="C139" s="242"/>
      <c r="D139" s="230" t="s">
        <v>167</v>
      </c>
      <c r="E139" s="243" t="s">
        <v>819</v>
      </c>
      <c r="F139" s="244" t="s">
        <v>820</v>
      </c>
      <c r="G139" s="242"/>
      <c r="H139" s="245">
        <v>10305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1" t="s">
        <v>167</v>
      </c>
      <c r="AU139" s="251" t="s">
        <v>81</v>
      </c>
      <c r="AV139" s="12" t="s">
        <v>90</v>
      </c>
      <c r="AW139" s="12" t="s">
        <v>30</v>
      </c>
      <c r="AX139" s="12" t="s">
        <v>81</v>
      </c>
      <c r="AY139" s="251" t="s">
        <v>136</v>
      </c>
    </row>
    <row r="140" s="2" customFormat="1" ht="16.5" customHeight="1">
      <c r="A140" s="36"/>
      <c r="B140" s="37"/>
      <c r="C140" s="217" t="s">
        <v>205</v>
      </c>
      <c r="D140" s="217" t="s">
        <v>137</v>
      </c>
      <c r="E140" s="218" t="s">
        <v>821</v>
      </c>
      <c r="F140" s="219" t="s">
        <v>777</v>
      </c>
      <c r="G140" s="220" t="s">
        <v>220</v>
      </c>
      <c r="H140" s="221">
        <v>4.54</v>
      </c>
      <c r="I140" s="222"/>
      <c r="J140" s="223">
        <f>ROUND(I140*H140,2)</f>
        <v>0</v>
      </c>
      <c r="K140" s="219" t="s">
        <v>141</v>
      </c>
      <c r="L140" s="42"/>
      <c r="M140" s="224" t="s">
        <v>1</v>
      </c>
      <c r="N140" s="225" t="s">
        <v>38</v>
      </c>
      <c r="O140" s="8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8" t="s">
        <v>135</v>
      </c>
      <c r="AT140" s="228" t="s">
        <v>137</v>
      </c>
      <c r="AU140" s="228" t="s">
        <v>81</v>
      </c>
      <c r="AY140" s="15" t="s">
        <v>136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5" t="s">
        <v>81</v>
      </c>
      <c r="BK140" s="229">
        <f>ROUND(I140*H140,2)</f>
        <v>0</v>
      </c>
      <c r="BL140" s="15" t="s">
        <v>135</v>
      </c>
      <c r="BM140" s="228" t="s">
        <v>863</v>
      </c>
    </row>
    <row r="141" s="2" customFormat="1">
      <c r="A141" s="36"/>
      <c r="B141" s="37"/>
      <c r="C141" s="38"/>
      <c r="D141" s="230" t="s">
        <v>143</v>
      </c>
      <c r="E141" s="38"/>
      <c r="F141" s="231" t="s">
        <v>823</v>
      </c>
      <c r="G141" s="38"/>
      <c r="H141" s="38"/>
      <c r="I141" s="232"/>
      <c r="J141" s="38"/>
      <c r="K141" s="38"/>
      <c r="L141" s="42"/>
      <c r="M141" s="233"/>
      <c r="N141" s="23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143</v>
      </c>
      <c r="AU141" s="15" t="s">
        <v>81</v>
      </c>
    </row>
    <row r="142" s="2" customFormat="1" ht="24.15" customHeight="1">
      <c r="A142" s="36"/>
      <c r="B142" s="37"/>
      <c r="C142" s="217" t="s">
        <v>217</v>
      </c>
      <c r="D142" s="217" t="s">
        <v>137</v>
      </c>
      <c r="E142" s="218" t="s">
        <v>509</v>
      </c>
      <c r="F142" s="219" t="s">
        <v>510</v>
      </c>
      <c r="G142" s="220" t="s">
        <v>299</v>
      </c>
      <c r="H142" s="221">
        <v>11968</v>
      </c>
      <c r="I142" s="222"/>
      <c r="J142" s="223">
        <f>ROUND(I142*H142,2)</f>
        <v>0</v>
      </c>
      <c r="K142" s="219" t="s">
        <v>158</v>
      </c>
      <c r="L142" s="42"/>
      <c r="M142" s="224" t="s">
        <v>1</v>
      </c>
      <c r="N142" s="225" t="s">
        <v>38</v>
      </c>
      <c r="O142" s="89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8" t="s">
        <v>135</v>
      </c>
      <c r="AT142" s="228" t="s">
        <v>137</v>
      </c>
      <c r="AU142" s="228" t="s">
        <v>81</v>
      </c>
      <c r="AY142" s="15" t="s">
        <v>136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5" t="s">
        <v>81</v>
      </c>
      <c r="BK142" s="229">
        <f>ROUND(I142*H142,2)</f>
        <v>0</v>
      </c>
      <c r="BL142" s="15" t="s">
        <v>135</v>
      </c>
      <c r="BM142" s="228" t="s">
        <v>864</v>
      </c>
    </row>
    <row r="143" s="2" customFormat="1">
      <c r="A143" s="36"/>
      <c r="B143" s="37"/>
      <c r="C143" s="38"/>
      <c r="D143" s="239" t="s">
        <v>160</v>
      </c>
      <c r="E143" s="38"/>
      <c r="F143" s="240" t="s">
        <v>512</v>
      </c>
      <c r="G143" s="38"/>
      <c r="H143" s="38"/>
      <c r="I143" s="232"/>
      <c r="J143" s="38"/>
      <c r="K143" s="38"/>
      <c r="L143" s="42"/>
      <c r="M143" s="233"/>
      <c r="N143" s="234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160</v>
      </c>
      <c r="AU143" s="15" t="s">
        <v>81</v>
      </c>
    </row>
    <row r="144" s="2" customFormat="1">
      <c r="A144" s="36"/>
      <c r="B144" s="37"/>
      <c r="C144" s="38"/>
      <c r="D144" s="230" t="s">
        <v>143</v>
      </c>
      <c r="E144" s="38"/>
      <c r="F144" s="231" t="s">
        <v>825</v>
      </c>
      <c r="G144" s="38"/>
      <c r="H144" s="38"/>
      <c r="I144" s="232"/>
      <c r="J144" s="38"/>
      <c r="K144" s="38"/>
      <c r="L144" s="42"/>
      <c r="M144" s="233"/>
      <c r="N144" s="234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143</v>
      </c>
      <c r="AU144" s="15" t="s">
        <v>81</v>
      </c>
    </row>
    <row r="145" s="12" customFormat="1">
      <c r="A145" s="12"/>
      <c r="B145" s="241"/>
      <c r="C145" s="242"/>
      <c r="D145" s="230" t="s">
        <v>167</v>
      </c>
      <c r="E145" s="243" t="s">
        <v>320</v>
      </c>
      <c r="F145" s="244" t="s">
        <v>826</v>
      </c>
      <c r="G145" s="242"/>
      <c r="H145" s="245">
        <v>6720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1" t="s">
        <v>167</v>
      </c>
      <c r="AU145" s="251" t="s">
        <v>81</v>
      </c>
      <c r="AV145" s="12" t="s">
        <v>90</v>
      </c>
      <c r="AW145" s="12" t="s">
        <v>30</v>
      </c>
      <c r="AX145" s="12" t="s">
        <v>73</v>
      </c>
      <c r="AY145" s="251" t="s">
        <v>136</v>
      </c>
    </row>
    <row r="146" s="12" customFormat="1">
      <c r="A146" s="12"/>
      <c r="B146" s="241"/>
      <c r="C146" s="242"/>
      <c r="D146" s="230" t="s">
        <v>167</v>
      </c>
      <c r="E146" s="243" t="s">
        <v>787</v>
      </c>
      <c r="F146" s="244" t="s">
        <v>827</v>
      </c>
      <c r="G146" s="242"/>
      <c r="H146" s="245">
        <v>5248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51" t="s">
        <v>167</v>
      </c>
      <c r="AU146" s="251" t="s">
        <v>81</v>
      </c>
      <c r="AV146" s="12" t="s">
        <v>90</v>
      </c>
      <c r="AW146" s="12" t="s">
        <v>30</v>
      </c>
      <c r="AX146" s="12" t="s">
        <v>73</v>
      </c>
      <c r="AY146" s="251" t="s">
        <v>136</v>
      </c>
    </row>
    <row r="147" s="12" customFormat="1">
      <c r="A147" s="12"/>
      <c r="B147" s="241"/>
      <c r="C147" s="242"/>
      <c r="D147" s="230" t="s">
        <v>167</v>
      </c>
      <c r="E147" s="243" t="s">
        <v>828</v>
      </c>
      <c r="F147" s="244" t="s">
        <v>829</v>
      </c>
      <c r="G147" s="242"/>
      <c r="H147" s="245">
        <v>11968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51" t="s">
        <v>167</v>
      </c>
      <c r="AU147" s="251" t="s">
        <v>81</v>
      </c>
      <c r="AV147" s="12" t="s">
        <v>90</v>
      </c>
      <c r="AW147" s="12" t="s">
        <v>30</v>
      </c>
      <c r="AX147" s="12" t="s">
        <v>81</v>
      </c>
      <c r="AY147" s="251" t="s">
        <v>136</v>
      </c>
    </row>
    <row r="148" s="2" customFormat="1" ht="16.5" customHeight="1">
      <c r="A148" s="36"/>
      <c r="B148" s="37"/>
      <c r="C148" s="255" t="s">
        <v>194</v>
      </c>
      <c r="D148" s="255" t="s">
        <v>140</v>
      </c>
      <c r="E148" s="256" t="s">
        <v>517</v>
      </c>
      <c r="F148" s="257" t="s">
        <v>518</v>
      </c>
      <c r="G148" s="258" t="s">
        <v>327</v>
      </c>
      <c r="H148" s="259">
        <v>23.936</v>
      </c>
      <c r="I148" s="260"/>
      <c r="J148" s="261">
        <f>ROUND(I148*H148,2)</f>
        <v>0</v>
      </c>
      <c r="K148" s="257" t="s">
        <v>141</v>
      </c>
      <c r="L148" s="262"/>
      <c r="M148" s="263" t="s">
        <v>1</v>
      </c>
      <c r="N148" s="264" t="s">
        <v>38</v>
      </c>
      <c r="O148" s="89"/>
      <c r="P148" s="226">
        <f>O148*H148</f>
        <v>0</v>
      </c>
      <c r="Q148" s="226">
        <v>0.001</v>
      </c>
      <c r="R148" s="226">
        <f>Q148*H148</f>
        <v>0.023935999999999999</v>
      </c>
      <c r="S148" s="226">
        <v>0</v>
      </c>
      <c r="T148" s="22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8" t="s">
        <v>194</v>
      </c>
      <c r="AT148" s="228" t="s">
        <v>140</v>
      </c>
      <c r="AU148" s="228" t="s">
        <v>81</v>
      </c>
      <c r="AY148" s="15" t="s">
        <v>136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5" t="s">
        <v>81</v>
      </c>
      <c r="BK148" s="229">
        <f>ROUND(I148*H148,2)</f>
        <v>0</v>
      </c>
      <c r="BL148" s="15" t="s">
        <v>135</v>
      </c>
      <c r="BM148" s="228" t="s">
        <v>865</v>
      </c>
    </row>
    <row r="149" s="2" customFormat="1">
      <c r="A149" s="36"/>
      <c r="B149" s="37"/>
      <c r="C149" s="38"/>
      <c r="D149" s="230" t="s">
        <v>143</v>
      </c>
      <c r="E149" s="38"/>
      <c r="F149" s="231" t="s">
        <v>831</v>
      </c>
      <c r="G149" s="38"/>
      <c r="H149" s="38"/>
      <c r="I149" s="232"/>
      <c r="J149" s="38"/>
      <c r="K149" s="38"/>
      <c r="L149" s="42"/>
      <c r="M149" s="233"/>
      <c r="N149" s="234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143</v>
      </c>
      <c r="AU149" s="15" t="s">
        <v>81</v>
      </c>
    </row>
    <row r="150" s="12" customFormat="1">
      <c r="A150" s="12"/>
      <c r="B150" s="241"/>
      <c r="C150" s="242"/>
      <c r="D150" s="230" t="s">
        <v>167</v>
      </c>
      <c r="E150" s="243" t="s">
        <v>225</v>
      </c>
      <c r="F150" s="244" t="s">
        <v>866</v>
      </c>
      <c r="G150" s="242"/>
      <c r="H150" s="245">
        <v>23.936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1" t="s">
        <v>167</v>
      </c>
      <c r="AU150" s="251" t="s">
        <v>81</v>
      </c>
      <c r="AV150" s="12" t="s">
        <v>90</v>
      </c>
      <c r="AW150" s="12" t="s">
        <v>30</v>
      </c>
      <c r="AX150" s="12" t="s">
        <v>81</v>
      </c>
      <c r="AY150" s="251" t="s">
        <v>136</v>
      </c>
    </row>
    <row r="151" s="2" customFormat="1" ht="21.75" customHeight="1">
      <c r="A151" s="36"/>
      <c r="B151" s="37"/>
      <c r="C151" s="217" t="s">
        <v>332</v>
      </c>
      <c r="D151" s="217" t="s">
        <v>137</v>
      </c>
      <c r="E151" s="218" t="s">
        <v>393</v>
      </c>
      <c r="F151" s="219" t="s">
        <v>394</v>
      </c>
      <c r="G151" s="220" t="s">
        <v>387</v>
      </c>
      <c r="H151" s="221">
        <v>863.46000000000004</v>
      </c>
      <c r="I151" s="222"/>
      <c r="J151" s="223">
        <f>ROUND(I151*H151,2)</f>
        <v>0</v>
      </c>
      <c r="K151" s="219" t="s">
        <v>158</v>
      </c>
      <c r="L151" s="42"/>
      <c r="M151" s="224" t="s">
        <v>1</v>
      </c>
      <c r="N151" s="225" t="s">
        <v>38</v>
      </c>
      <c r="O151" s="89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8" t="s">
        <v>135</v>
      </c>
      <c r="AT151" s="228" t="s">
        <v>137</v>
      </c>
      <c r="AU151" s="228" t="s">
        <v>81</v>
      </c>
      <c r="AY151" s="15" t="s">
        <v>136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5" t="s">
        <v>81</v>
      </c>
      <c r="BK151" s="229">
        <f>ROUND(I151*H151,2)</f>
        <v>0</v>
      </c>
      <c r="BL151" s="15" t="s">
        <v>135</v>
      </c>
      <c r="BM151" s="228" t="s">
        <v>867</v>
      </c>
    </row>
    <row r="152" s="2" customFormat="1">
      <c r="A152" s="36"/>
      <c r="B152" s="37"/>
      <c r="C152" s="38"/>
      <c r="D152" s="239" t="s">
        <v>160</v>
      </c>
      <c r="E152" s="38"/>
      <c r="F152" s="240" t="s">
        <v>396</v>
      </c>
      <c r="G152" s="38"/>
      <c r="H152" s="38"/>
      <c r="I152" s="232"/>
      <c r="J152" s="38"/>
      <c r="K152" s="38"/>
      <c r="L152" s="42"/>
      <c r="M152" s="233"/>
      <c r="N152" s="234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160</v>
      </c>
      <c r="AU152" s="15" t="s">
        <v>81</v>
      </c>
    </row>
    <row r="153" s="2" customFormat="1">
      <c r="A153" s="36"/>
      <c r="B153" s="37"/>
      <c r="C153" s="38"/>
      <c r="D153" s="230" t="s">
        <v>143</v>
      </c>
      <c r="E153" s="38"/>
      <c r="F153" s="231" t="s">
        <v>834</v>
      </c>
      <c r="G153" s="38"/>
      <c r="H153" s="38"/>
      <c r="I153" s="232"/>
      <c r="J153" s="38"/>
      <c r="K153" s="38"/>
      <c r="L153" s="42"/>
      <c r="M153" s="233"/>
      <c r="N153" s="234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143</v>
      </c>
      <c r="AU153" s="15" t="s">
        <v>81</v>
      </c>
    </row>
    <row r="154" s="12" customFormat="1">
      <c r="A154" s="12"/>
      <c r="B154" s="241"/>
      <c r="C154" s="242"/>
      <c r="D154" s="230" t="s">
        <v>167</v>
      </c>
      <c r="E154" s="243" t="s">
        <v>330</v>
      </c>
      <c r="F154" s="244" t="s">
        <v>868</v>
      </c>
      <c r="G154" s="242"/>
      <c r="H154" s="245">
        <v>22.5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51" t="s">
        <v>167</v>
      </c>
      <c r="AU154" s="251" t="s">
        <v>81</v>
      </c>
      <c r="AV154" s="12" t="s">
        <v>90</v>
      </c>
      <c r="AW154" s="12" t="s">
        <v>30</v>
      </c>
      <c r="AX154" s="12" t="s">
        <v>73</v>
      </c>
      <c r="AY154" s="251" t="s">
        <v>136</v>
      </c>
    </row>
    <row r="155" s="12" customFormat="1">
      <c r="A155" s="12"/>
      <c r="B155" s="241"/>
      <c r="C155" s="242"/>
      <c r="D155" s="230" t="s">
        <v>167</v>
      </c>
      <c r="E155" s="243" t="s">
        <v>789</v>
      </c>
      <c r="F155" s="244" t="s">
        <v>836</v>
      </c>
      <c r="G155" s="242"/>
      <c r="H155" s="245">
        <v>604.79999999999995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51" t="s">
        <v>167</v>
      </c>
      <c r="AU155" s="251" t="s">
        <v>81</v>
      </c>
      <c r="AV155" s="12" t="s">
        <v>90</v>
      </c>
      <c r="AW155" s="12" t="s">
        <v>30</v>
      </c>
      <c r="AX155" s="12" t="s">
        <v>73</v>
      </c>
      <c r="AY155" s="251" t="s">
        <v>136</v>
      </c>
    </row>
    <row r="156" s="12" customFormat="1">
      <c r="A156" s="12"/>
      <c r="B156" s="241"/>
      <c r="C156" s="242"/>
      <c r="D156" s="230" t="s">
        <v>167</v>
      </c>
      <c r="E156" s="243" t="s">
        <v>791</v>
      </c>
      <c r="F156" s="244" t="s">
        <v>837</v>
      </c>
      <c r="G156" s="242"/>
      <c r="H156" s="245">
        <v>236.16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167</v>
      </c>
      <c r="AU156" s="251" t="s">
        <v>81</v>
      </c>
      <c r="AV156" s="12" t="s">
        <v>90</v>
      </c>
      <c r="AW156" s="12" t="s">
        <v>30</v>
      </c>
      <c r="AX156" s="12" t="s">
        <v>73</v>
      </c>
      <c r="AY156" s="251" t="s">
        <v>136</v>
      </c>
    </row>
    <row r="157" s="12" customFormat="1">
      <c r="A157" s="12"/>
      <c r="B157" s="241"/>
      <c r="C157" s="242"/>
      <c r="D157" s="230" t="s">
        <v>167</v>
      </c>
      <c r="E157" s="243" t="s">
        <v>838</v>
      </c>
      <c r="F157" s="244" t="s">
        <v>839</v>
      </c>
      <c r="G157" s="242"/>
      <c r="H157" s="245">
        <v>863.46000000000004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51" t="s">
        <v>167</v>
      </c>
      <c r="AU157" s="251" t="s">
        <v>81</v>
      </c>
      <c r="AV157" s="12" t="s">
        <v>90</v>
      </c>
      <c r="AW157" s="12" t="s">
        <v>30</v>
      </c>
      <c r="AX157" s="12" t="s">
        <v>81</v>
      </c>
      <c r="AY157" s="251" t="s">
        <v>136</v>
      </c>
    </row>
    <row r="158" s="2" customFormat="1" ht="16.5" customHeight="1">
      <c r="A158" s="36"/>
      <c r="B158" s="37"/>
      <c r="C158" s="255" t="s">
        <v>233</v>
      </c>
      <c r="D158" s="255" t="s">
        <v>140</v>
      </c>
      <c r="E158" s="256" t="s">
        <v>400</v>
      </c>
      <c r="F158" s="257" t="s">
        <v>401</v>
      </c>
      <c r="G158" s="258" t="s">
        <v>387</v>
      </c>
      <c r="H158" s="259">
        <v>863.46000000000004</v>
      </c>
      <c r="I158" s="260"/>
      <c r="J158" s="261">
        <f>ROUND(I158*H158,2)</f>
        <v>0</v>
      </c>
      <c r="K158" s="257" t="s">
        <v>141</v>
      </c>
      <c r="L158" s="262"/>
      <c r="M158" s="263" t="s">
        <v>1</v>
      </c>
      <c r="N158" s="264" t="s">
        <v>38</v>
      </c>
      <c r="O158" s="89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8" t="s">
        <v>194</v>
      </c>
      <c r="AT158" s="228" t="s">
        <v>140</v>
      </c>
      <c r="AU158" s="228" t="s">
        <v>81</v>
      </c>
      <c r="AY158" s="15" t="s">
        <v>136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5" t="s">
        <v>81</v>
      </c>
      <c r="BK158" s="229">
        <f>ROUND(I158*H158,2)</f>
        <v>0</v>
      </c>
      <c r="BL158" s="15" t="s">
        <v>135</v>
      </c>
      <c r="BM158" s="228" t="s">
        <v>869</v>
      </c>
    </row>
    <row r="159" s="12" customFormat="1">
      <c r="A159" s="12"/>
      <c r="B159" s="241"/>
      <c r="C159" s="242"/>
      <c r="D159" s="230" t="s">
        <v>167</v>
      </c>
      <c r="E159" s="243" t="s">
        <v>338</v>
      </c>
      <c r="F159" s="244" t="s">
        <v>870</v>
      </c>
      <c r="G159" s="242"/>
      <c r="H159" s="245">
        <v>863.46000000000004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51" t="s">
        <v>167</v>
      </c>
      <c r="AU159" s="251" t="s">
        <v>81</v>
      </c>
      <c r="AV159" s="12" t="s">
        <v>90</v>
      </c>
      <c r="AW159" s="12" t="s">
        <v>30</v>
      </c>
      <c r="AX159" s="12" t="s">
        <v>81</v>
      </c>
      <c r="AY159" s="251" t="s">
        <v>136</v>
      </c>
    </row>
    <row r="160" s="2" customFormat="1" ht="16.5" customHeight="1">
      <c r="A160" s="36"/>
      <c r="B160" s="37"/>
      <c r="C160" s="217" t="s">
        <v>236</v>
      </c>
      <c r="D160" s="217" t="s">
        <v>137</v>
      </c>
      <c r="E160" s="218" t="s">
        <v>404</v>
      </c>
      <c r="F160" s="219" t="s">
        <v>405</v>
      </c>
      <c r="G160" s="220" t="s">
        <v>387</v>
      </c>
      <c r="H160" s="221">
        <v>863.46000000000004</v>
      </c>
      <c r="I160" s="222"/>
      <c r="J160" s="223">
        <f>ROUND(I160*H160,2)</f>
        <v>0</v>
      </c>
      <c r="K160" s="219" t="s">
        <v>141</v>
      </c>
      <c r="L160" s="42"/>
      <c r="M160" s="224" t="s">
        <v>1</v>
      </c>
      <c r="N160" s="225" t="s">
        <v>38</v>
      </c>
      <c r="O160" s="89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8" t="s">
        <v>135</v>
      </c>
      <c r="AT160" s="228" t="s">
        <v>137</v>
      </c>
      <c r="AU160" s="228" t="s">
        <v>81</v>
      </c>
      <c r="AY160" s="15" t="s">
        <v>136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5" t="s">
        <v>81</v>
      </c>
      <c r="BK160" s="229">
        <f>ROUND(I160*H160,2)</f>
        <v>0</v>
      </c>
      <c r="BL160" s="15" t="s">
        <v>135</v>
      </c>
      <c r="BM160" s="228" t="s">
        <v>871</v>
      </c>
    </row>
    <row r="161" s="12" customFormat="1">
      <c r="A161" s="12"/>
      <c r="B161" s="241"/>
      <c r="C161" s="242"/>
      <c r="D161" s="230" t="s">
        <v>167</v>
      </c>
      <c r="E161" s="243" t="s">
        <v>343</v>
      </c>
      <c r="F161" s="244" t="s">
        <v>870</v>
      </c>
      <c r="G161" s="242"/>
      <c r="H161" s="245">
        <v>863.46000000000004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51" t="s">
        <v>167</v>
      </c>
      <c r="AU161" s="251" t="s">
        <v>81</v>
      </c>
      <c r="AV161" s="12" t="s">
        <v>90</v>
      </c>
      <c r="AW161" s="12" t="s">
        <v>30</v>
      </c>
      <c r="AX161" s="12" t="s">
        <v>81</v>
      </c>
      <c r="AY161" s="251" t="s">
        <v>136</v>
      </c>
    </row>
    <row r="162" s="2" customFormat="1" ht="24.15" customHeight="1">
      <c r="A162" s="36"/>
      <c r="B162" s="37"/>
      <c r="C162" s="217" t="s">
        <v>8</v>
      </c>
      <c r="D162" s="217" t="s">
        <v>137</v>
      </c>
      <c r="E162" s="218" t="s">
        <v>680</v>
      </c>
      <c r="F162" s="219" t="s">
        <v>681</v>
      </c>
      <c r="G162" s="220" t="s">
        <v>157</v>
      </c>
      <c r="H162" s="221">
        <v>6387</v>
      </c>
      <c r="I162" s="222"/>
      <c r="J162" s="223">
        <f>ROUND(I162*H162,2)</f>
        <v>0</v>
      </c>
      <c r="K162" s="219" t="s">
        <v>158</v>
      </c>
      <c r="L162" s="42"/>
      <c r="M162" s="224" t="s">
        <v>1</v>
      </c>
      <c r="N162" s="225" t="s">
        <v>38</v>
      </c>
      <c r="O162" s="89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8" t="s">
        <v>135</v>
      </c>
      <c r="AT162" s="228" t="s">
        <v>137</v>
      </c>
      <c r="AU162" s="228" t="s">
        <v>81</v>
      </c>
      <c r="AY162" s="15" t="s">
        <v>136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5" t="s">
        <v>81</v>
      </c>
      <c r="BK162" s="229">
        <f>ROUND(I162*H162,2)</f>
        <v>0</v>
      </c>
      <c r="BL162" s="15" t="s">
        <v>135</v>
      </c>
      <c r="BM162" s="228" t="s">
        <v>872</v>
      </c>
    </row>
    <row r="163" s="2" customFormat="1">
      <c r="A163" s="36"/>
      <c r="B163" s="37"/>
      <c r="C163" s="38"/>
      <c r="D163" s="239" t="s">
        <v>160</v>
      </c>
      <c r="E163" s="38"/>
      <c r="F163" s="240" t="s">
        <v>683</v>
      </c>
      <c r="G163" s="38"/>
      <c r="H163" s="38"/>
      <c r="I163" s="232"/>
      <c r="J163" s="38"/>
      <c r="K163" s="38"/>
      <c r="L163" s="42"/>
      <c r="M163" s="233"/>
      <c r="N163" s="234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160</v>
      </c>
      <c r="AU163" s="15" t="s">
        <v>81</v>
      </c>
    </row>
    <row r="164" s="2" customFormat="1">
      <c r="A164" s="36"/>
      <c r="B164" s="37"/>
      <c r="C164" s="38"/>
      <c r="D164" s="230" t="s">
        <v>143</v>
      </c>
      <c r="E164" s="38"/>
      <c r="F164" s="231" t="s">
        <v>844</v>
      </c>
      <c r="G164" s="38"/>
      <c r="H164" s="38"/>
      <c r="I164" s="232"/>
      <c r="J164" s="38"/>
      <c r="K164" s="38"/>
      <c r="L164" s="42"/>
      <c r="M164" s="233"/>
      <c r="N164" s="23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143</v>
      </c>
      <c r="AU164" s="15" t="s">
        <v>81</v>
      </c>
    </row>
    <row r="165" s="12" customFormat="1">
      <c r="A165" s="12"/>
      <c r="B165" s="241"/>
      <c r="C165" s="242"/>
      <c r="D165" s="230" t="s">
        <v>167</v>
      </c>
      <c r="E165" s="243" t="s">
        <v>349</v>
      </c>
      <c r="F165" s="244" t="s">
        <v>845</v>
      </c>
      <c r="G165" s="242"/>
      <c r="H165" s="245">
        <v>3360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51" t="s">
        <v>167</v>
      </c>
      <c r="AU165" s="251" t="s">
        <v>81</v>
      </c>
      <c r="AV165" s="12" t="s">
        <v>90</v>
      </c>
      <c r="AW165" s="12" t="s">
        <v>30</v>
      </c>
      <c r="AX165" s="12" t="s">
        <v>73</v>
      </c>
      <c r="AY165" s="251" t="s">
        <v>136</v>
      </c>
    </row>
    <row r="166" s="12" customFormat="1">
      <c r="A166" s="12"/>
      <c r="B166" s="241"/>
      <c r="C166" s="242"/>
      <c r="D166" s="230" t="s">
        <v>167</v>
      </c>
      <c r="E166" s="243" t="s">
        <v>793</v>
      </c>
      <c r="F166" s="244" t="s">
        <v>846</v>
      </c>
      <c r="G166" s="242"/>
      <c r="H166" s="245">
        <v>75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51" t="s">
        <v>167</v>
      </c>
      <c r="AU166" s="251" t="s">
        <v>81</v>
      </c>
      <c r="AV166" s="12" t="s">
        <v>90</v>
      </c>
      <c r="AW166" s="12" t="s">
        <v>30</v>
      </c>
      <c r="AX166" s="12" t="s">
        <v>73</v>
      </c>
      <c r="AY166" s="251" t="s">
        <v>136</v>
      </c>
    </row>
    <row r="167" s="12" customFormat="1">
      <c r="A167" s="12"/>
      <c r="B167" s="241"/>
      <c r="C167" s="242"/>
      <c r="D167" s="230" t="s">
        <v>167</v>
      </c>
      <c r="E167" s="243" t="s">
        <v>794</v>
      </c>
      <c r="F167" s="244" t="s">
        <v>847</v>
      </c>
      <c r="G167" s="242"/>
      <c r="H167" s="245">
        <v>2952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51" t="s">
        <v>167</v>
      </c>
      <c r="AU167" s="251" t="s">
        <v>81</v>
      </c>
      <c r="AV167" s="12" t="s">
        <v>90</v>
      </c>
      <c r="AW167" s="12" t="s">
        <v>30</v>
      </c>
      <c r="AX167" s="12" t="s">
        <v>73</v>
      </c>
      <c r="AY167" s="251" t="s">
        <v>136</v>
      </c>
    </row>
    <row r="168" s="12" customFormat="1">
      <c r="A168" s="12"/>
      <c r="B168" s="241"/>
      <c r="C168" s="242"/>
      <c r="D168" s="230" t="s">
        <v>167</v>
      </c>
      <c r="E168" s="243" t="s">
        <v>848</v>
      </c>
      <c r="F168" s="244" t="s">
        <v>849</v>
      </c>
      <c r="G168" s="242"/>
      <c r="H168" s="245">
        <v>6387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51" t="s">
        <v>167</v>
      </c>
      <c r="AU168" s="251" t="s">
        <v>81</v>
      </c>
      <c r="AV168" s="12" t="s">
        <v>90</v>
      </c>
      <c r="AW168" s="12" t="s">
        <v>30</v>
      </c>
      <c r="AX168" s="12" t="s">
        <v>81</v>
      </c>
      <c r="AY168" s="251" t="s">
        <v>136</v>
      </c>
    </row>
    <row r="169" s="2" customFormat="1" ht="16.5" customHeight="1">
      <c r="A169" s="36"/>
      <c r="B169" s="37"/>
      <c r="C169" s="255" t="s">
        <v>357</v>
      </c>
      <c r="D169" s="255" t="s">
        <v>140</v>
      </c>
      <c r="E169" s="256" t="s">
        <v>385</v>
      </c>
      <c r="F169" s="257" t="s">
        <v>386</v>
      </c>
      <c r="G169" s="258" t="s">
        <v>387</v>
      </c>
      <c r="H169" s="259">
        <v>638.70000000000005</v>
      </c>
      <c r="I169" s="260"/>
      <c r="J169" s="261">
        <f>ROUND(I169*H169,2)</f>
        <v>0</v>
      </c>
      <c r="K169" s="257" t="s">
        <v>141</v>
      </c>
      <c r="L169" s="262"/>
      <c r="M169" s="263" t="s">
        <v>1</v>
      </c>
      <c r="N169" s="264" t="s">
        <v>38</v>
      </c>
      <c r="O169" s="89"/>
      <c r="P169" s="226">
        <f>O169*H169</f>
        <v>0</v>
      </c>
      <c r="Q169" s="226">
        <v>0.59999999999999998</v>
      </c>
      <c r="R169" s="226">
        <f>Q169*H169</f>
        <v>383.22000000000003</v>
      </c>
      <c r="S169" s="226">
        <v>0</v>
      </c>
      <c r="T169" s="22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8" t="s">
        <v>194</v>
      </c>
      <c r="AT169" s="228" t="s">
        <v>140</v>
      </c>
      <c r="AU169" s="228" t="s">
        <v>81</v>
      </c>
      <c r="AY169" s="15" t="s">
        <v>136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5" t="s">
        <v>81</v>
      </c>
      <c r="BK169" s="229">
        <f>ROUND(I169*H169,2)</f>
        <v>0</v>
      </c>
      <c r="BL169" s="15" t="s">
        <v>135</v>
      </c>
      <c r="BM169" s="228" t="s">
        <v>873</v>
      </c>
    </row>
    <row r="170" s="2" customFormat="1">
      <c r="A170" s="36"/>
      <c r="B170" s="37"/>
      <c r="C170" s="38"/>
      <c r="D170" s="230" t="s">
        <v>143</v>
      </c>
      <c r="E170" s="38"/>
      <c r="F170" s="231" t="s">
        <v>851</v>
      </c>
      <c r="G170" s="38"/>
      <c r="H170" s="38"/>
      <c r="I170" s="232"/>
      <c r="J170" s="38"/>
      <c r="K170" s="38"/>
      <c r="L170" s="42"/>
      <c r="M170" s="233"/>
      <c r="N170" s="234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143</v>
      </c>
      <c r="AU170" s="15" t="s">
        <v>81</v>
      </c>
    </row>
    <row r="171" s="12" customFormat="1">
      <c r="A171" s="12"/>
      <c r="B171" s="241"/>
      <c r="C171" s="242"/>
      <c r="D171" s="230" t="s">
        <v>167</v>
      </c>
      <c r="E171" s="243" t="s">
        <v>355</v>
      </c>
      <c r="F171" s="244" t="s">
        <v>874</v>
      </c>
      <c r="G171" s="242"/>
      <c r="H171" s="245">
        <v>638.70000000000005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51" t="s">
        <v>167</v>
      </c>
      <c r="AU171" s="251" t="s">
        <v>81</v>
      </c>
      <c r="AV171" s="12" t="s">
        <v>90</v>
      </c>
      <c r="AW171" s="12" t="s">
        <v>30</v>
      </c>
      <c r="AX171" s="12" t="s">
        <v>81</v>
      </c>
      <c r="AY171" s="251" t="s">
        <v>136</v>
      </c>
    </row>
    <row r="172" s="2" customFormat="1" ht="24.15" customHeight="1">
      <c r="A172" s="36"/>
      <c r="B172" s="37"/>
      <c r="C172" s="217" t="s">
        <v>363</v>
      </c>
      <c r="D172" s="217" t="s">
        <v>137</v>
      </c>
      <c r="E172" s="218" t="s">
        <v>218</v>
      </c>
      <c r="F172" s="219" t="s">
        <v>219</v>
      </c>
      <c r="G172" s="220" t="s">
        <v>220</v>
      </c>
      <c r="H172" s="221">
        <v>383.24394000000001</v>
      </c>
      <c r="I172" s="222"/>
      <c r="J172" s="223">
        <f>ROUND(I172*H172,2)</f>
        <v>0</v>
      </c>
      <c r="K172" s="219" t="s">
        <v>158</v>
      </c>
      <c r="L172" s="42"/>
      <c r="M172" s="224" t="s">
        <v>1</v>
      </c>
      <c r="N172" s="225" t="s">
        <v>38</v>
      </c>
      <c r="O172" s="89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8" t="s">
        <v>135</v>
      </c>
      <c r="AT172" s="228" t="s">
        <v>137</v>
      </c>
      <c r="AU172" s="228" t="s">
        <v>81</v>
      </c>
      <c r="AY172" s="15" t="s">
        <v>136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5" t="s">
        <v>81</v>
      </c>
      <c r="BK172" s="229">
        <f>ROUND(I172*H172,2)</f>
        <v>0</v>
      </c>
      <c r="BL172" s="15" t="s">
        <v>135</v>
      </c>
      <c r="BM172" s="228" t="s">
        <v>875</v>
      </c>
    </row>
    <row r="173" s="2" customFormat="1">
      <c r="A173" s="36"/>
      <c r="B173" s="37"/>
      <c r="C173" s="38"/>
      <c r="D173" s="239" t="s">
        <v>160</v>
      </c>
      <c r="E173" s="38"/>
      <c r="F173" s="240" t="s">
        <v>222</v>
      </c>
      <c r="G173" s="38"/>
      <c r="H173" s="38"/>
      <c r="I173" s="232"/>
      <c r="J173" s="38"/>
      <c r="K173" s="38"/>
      <c r="L173" s="42"/>
      <c r="M173" s="233"/>
      <c r="N173" s="234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160</v>
      </c>
      <c r="AU173" s="15" t="s">
        <v>81</v>
      </c>
    </row>
    <row r="174" s="13" customFormat="1">
      <c r="A174" s="13"/>
      <c r="B174" s="265"/>
      <c r="C174" s="266"/>
      <c r="D174" s="230" t="s">
        <v>167</v>
      </c>
      <c r="E174" s="267" t="s">
        <v>1</v>
      </c>
      <c r="F174" s="268" t="s">
        <v>782</v>
      </c>
      <c r="G174" s="266"/>
      <c r="H174" s="267" t="s">
        <v>1</v>
      </c>
      <c r="I174" s="269"/>
      <c r="J174" s="266"/>
      <c r="K174" s="266"/>
      <c r="L174" s="270"/>
      <c r="M174" s="271"/>
      <c r="N174" s="272"/>
      <c r="O174" s="272"/>
      <c r="P174" s="272"/>
      <c r="Q174" s="272"/>
      <c r="R174" s="272"/>
      <c r="S174" s="272"/>
      <c r="T174" s="27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4" t="s">
        <v>167</v>
      </c>
      <c r="AU174" s="274" t="s">
        <v>81</v>
      </c>
      <c r="AV174" s="13" t="s">
        <v>81</v>
      </c>
      <c r="AW174" s="13" t="s">
        <v>30</v>
      </c>
      <c r="AX174" s="13" t="s">
        <v>73</v>
      </c>
      <c r="AY174" s="274" t="s">
        <v>136</v>
      </c>
    </row>
    <row r="175" s="13" customFormat="1">
      <c r="A175" s="13"/>
      <c r="B175" s="265"/>
      <c r="C175" s="266"/>
      <c r="D175" s="230" t="s">
        <v>167</v>
      </c>
      <c r="E175" s="267" t="s">
        <v>1</v>
      </c>
      <c r="F175" s="268" t="s">
        <v>876</v>
      </c>
      <c r="G175" s="266"/>
      <c r="H175" s="267" t="s">
        <v>1</v>
      </c>
      <c r="I175" s="269"/>
      <c r="J175" s="266"/>
      <c r="K175" s="266"/>
      <c r="L175" s="270"/>
      <c r="M175" s="271"/>
      <c r="N175" s="272"/>
      <c r="O175" s="272"/>
      <c r="P175" s="272"/>
      <c r="Q175" s="272"/>
      <c r="R175" s="272"/>
      <c r="S175" s="272"/>
      <c r="T175" s="27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4" t="s">
        <v>167</v>
      </c>
      <c r="AU175" s="274" t="s">
        <v>81</v>
      </c>
      <c r="AV175" s="13" t="s">
        <v>81</v>
      </c>
      <c r="AW175" s="13" t="s">
        <v>30</v>
      </c>
      <c r="AX175" s="13" t="s">
        <v>73</v>
      </c>
      <c r="AY175" s="274" t="s">
        <v>136</v>
      </c>
    </row>
    <row r="176" s="12" customFormat="1">
      <c r="A176" s="12"/>
      <c r="B176" s="241"/>
      <c r="C176" s="242"/>
      <c r="D176" s="230" t="s">
        <v>167</v>
      </c>
      <c r="E176" s="243" t="s">
        <v>361</v>
      </c>
      <c r="F176" s="244" t="s">
        <v>855</v>
      </c>
      <c r="G176" s="242"/>
      <c r="H176" s="245">
        <v>383.24394000000001</v>
      </c>
      <c r="I176" s="246"/>
      <c r="J176" s="242"/>
      <c r="K176" s="242"/>
      <c r="L176" s="247"/>
      <c r="M176" s="252"/>
      <c r="N176" s="253"/>
      <c r="O176" s="253"/>
      <c r="P176" s="253"/>
      <c r="Q176" s="253"/>
      <c r="R176" s="253"/>
      <c r="S176" s="253"/>
      <c r="T176" s="254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51" t="s">
        <v>167</v>
      </c>
      <c r="AU176" s="251" t="s">
        <v>81</v>
      </c>
      <c r="AV176" s="12" t="s">
        <v>90</v>
      </c>
      <c r="AW176" s="12" t="s">
        <v>30</v>
      </c>
      <c r="AX176" s="12" t="s">
        <v>81</v>
      </c>
      <c r="AY176" s="251" t="s">
        <v>136</v>
      </c>
    </row>
    <row r="177" s="2" customFormat="1" ht="6.96" customHeight="1">
      <c r="A177" s="36"/>
      <c r="B177" s="64"/>
      <c r="C177" s="65"/>
      <c r="D177" s="65"/>
      <c r="E177" s="65"/>
      <c r="F177" s="65"/>
      <c r="G177" s="65"/>
      <c r="H177" s="65"/>
      <c r="I177" s="65"/>
      <c r="J177" s="65"/>
      <c r="K177" s="65"/>
      <c r="L177" s="42"/>
      <c r="M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</row>
  </sheetData>
  <sheetProtection sheet="1" autoFilter="0" formatColumns="0" formatRows="0" objects="1" scenarios="1" spinCount="100000" saltValue="ITtjMJoK+YkKMTC1eLWz6JiiJVoGJ4LDejInNY5OhgbTMV+Pu7Yiy3dm8Wy7Qc7K5YojdMXTbpAjPws/7ODBfw==" hashValue="aerhGSsuCRF9do5S9XE5pLZwatQgN4B544L3L5V3UKMAgrkHw1eYdNQ+X6br2cC0FTp2WS2O3+D7VRtTprRC/Q==" algorithmName="SHA-512" password="CC35"/>
  <autoFilter ref="C120:K1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hyperlinks>
    <hyperlink ref="F124" r:id="rId1" display="https://podminky.urs.cz/item/CS_URS_2024_02/111104311R00"/>
    <hyperlink ref="F131" r:id="rId2" display="https://podminky.urs.cz/item/CS_URS_2024_02/185804514R00"/>
    <hyperlink ref="F135" r:id="rId3" display="https://podminky.urs.cz/item/CS_URS_2024_02/185804513R00"/>
    <hyperlink ref="F143" r:id="rId4" display="https://podminky.urs.cz/item/CS_URS_2024_02/184808211R00"/>
    <hyperlink ref="F152" r:id="rId5" display="https://podminky.urs.cz/item/CS_URS_2024_02/185804311R00"/>
    <hyperlink ref="F163" r:id="rId6" display="https://podminky.urs.cz/item/CS_URS_2024_02/184921093R00"/>
    <hyperlink ref="F173" r:id="rId7" display="https://podminky.urs.cz/item/CS_URS_2024_02/998231311R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109</v>
      </c>
      <c r="AZ2" s="275" t="s">
        <v>785</v>
      </c>
      <c r="BA2" s="275" t="s">
        <v>785</v>
      </c>
      <c r="BB2" s="275" t="s">
        <v>1</v>
      </c>
      <c r="BC2" s="275" t="s">
        <v>786</v>
      </c>
      <c r="BD2" s="275" t="s">
        <v>90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83</v>
      </c>
      <c r="AZ3" s="275" t="s">
        <v>787</v>
      </c>
      <c r="BA3" s="275" t="s">
        <v>787</v>
      </c>
      <c r="BB3" s="275" t="s">
        <v>1</v>
      </c>
      <c r="BC3" s="275" t="s">
        <v>877</v>
      </c>
      <c r="BD3" s="275" t="s">
        <v>90</v>
      </c>
    </row>
    <row r="4" s="1" customFormat="1" ht="24.96" customHeight="1">
      <c r="B4" s="18"/>
      <c r="D4" s="146" t="s">
        <v>113</v>
      </c>
      <c r="L4" s="18"/>
      <c r="M4" s="147" t="s">
        <v>10</v>
      </c>
      <c r="AT4" s="15" t="s">
        <v>4</v>
      </c>
      <c r="AZ4" s="275" t="s">
        <v>828</v>
      </c>
      <c r="BA4" s="275" t="s">
        <v>828</v>
      </c>
      <c r="BB4" s="275" t="s">
        <v>1</v>
      </c>
      <c r="BC4" s="275" t="s">
        <v>675</v>
      </c>
      <c r="BD4" s="275" t="s">
        <v>90</v>
      </c>
    </row>
    <row r="5" s="1" customFormat="1" ht="6.96" customHeight="1">
      <c r="B5" s="18"/>
      <c r="L5" s="18"/>
      <c r="AZ5" s="275" t="s">
        <v>878</v>
      </c>
      <c r="BA5" s="275" t="s">
        <v>878</v>
      </c>
      <c r="BB5" s="275" t="s">
        <v>1</v>
      </c>
      <c r="BC5" s="275" t="s">
        <v>788</v>
      </c>
      <c r="BD5" s="275" t="s">
        <v>90</v>
      </c>
    </row>
    <row r="6" s="1" customFormat="1" ht="12" customHeight="1">
      <c r="B6" s="18"/>
      <c r="D6" s="148" t="s">
        <v>16</v>
      </c>
      <c r="L6" s="18"/>
      <c r="AZ6" s="275" t="s">
        <v>879</v>
      </c>
      <c r="BA6" s="275" t="s">
        <v>879</v>
      </c>
      <c r="BB6" s="275" t="s">
        <v>1</v>
      </c>
      <c r="BC6" s="275" t="s">
        <v>790</v>
      </c>
      <c r="BD6" s="275" t="s">
        <v>90</v>
      </c>
    </row>
    <row r="7" s="1" customFormat="1" ht="16.5" customHeight="1">
      <c r="B7" s="18"/>
      <c r="E7" s="149" t="str">
        <f>'Rekapitulace stavby'!K6</f>
        <v>Interakční prvky - IP1 v k.ú. Zahnašovice</v>
      </c>
      <c r="F7" s="148"/>
      <c r="G7" s="148"/>
      <c r="H7" s="148"/>
      <c r="L7" s="18"/>
      <c r="AZ7" s="275" t="s">
        <v>880</v>
      </c>
      <c r="BA7" s="275" t="s">
        <v>880</v>
      </c>
      <c r="BB7" s="275" t="s">
        <v>1</v>
      </c>
      <c r="BC7" s="275" t="s">
        <v>792</v>
      </c>
      <c r="BD7" s="275" t="s">
        <v>90</v>
      </c>
    </row>
    <row r="8" s="1" customFormat="1" ht="12" customHeight="1">
      <c r="B8" s="18"/>
      <c r="D8" s="148" t="s">
        <v>114</v>
      </c>
      <c r="L8" s="18"/>
      <c r="AZ8" s="275" t="s">
        <v>881</v>
      </c>
      <c r="BA8" s="275" t="s">
        <v>881</v>
      </c>
      <c r="BB8" s="275" t="s">
        <v>1</v>
      </c>
      <c r="BC8" s="275" t="s">
        <v>675</v>
      </c>
      <c r="BD8" s="275" t="s">
        <v>90</v>
      </c>
    </row>
    <row r="9" s="2" customFormat="1" ht="16.5" customHeight="1">
      <c r="A9" s="36"/>
      <c r="B9" s="42"/>
      <c r="C9" s="36"/>
      <c r="D9" s="36"/>
      <c r="E9" s="149" t="s">
        <v>150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275" t="s">
        <v>882</v>
      </c>
      <c r="BA9" s="275" t="s">
        <v>882</v>
      </c>
      <c r="BB9" s="275" t="s">
        <v>1</v>
      </c>
      <c r="BC9" s="275" t="s">
        <v>795</v>
      </c>
      <c r="BD9" s="275" t="s">
        <v>90</v>
      </c>
    </row>
    <row r="10" s="2" customFormat="1" ht="12" customHeight="1">
      <c r="A10" s="36"/>
      <c r="B10" s="42"/>
      <c r="C10" s="36"/>
      <c r="D10" s="148" t="s">
        <v>151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50" t="s">
        <v>883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15. 7. 2024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tr">
        <f>IF('Rekapitulace stavby'!AN10="","",'Rekapitulace stavby'!AN10)</f>
        <v/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tr">
        <f>IF('Rekapitulace stavby'!E11="","",'Rekapitulace stavby'!E11)</f>
        <v xml:space="preserve"> </v>
      </c>
      <c r="F17" s="36"/>
      <c r="G17" s="36"/>
      <c r="H17" s="36"/>
      <c r="I17" s="148" t="s">
        <v>26</v>
      </c>
      <c r="J17" s="139" t="str">
        <f>IF('Rekapitulace stavby'!AN11="","",'Rekapitulace stavby'!AN11)</f>
        <v/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27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26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29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26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31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26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32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33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35</v>
      </c>
      <c r="G34" s="36"/>
      <c r="H34" s="36"/>
      <c r="I34" s="159" t="s">
        <v>34</v>
      </c>
      <c r="J34" s="159" t="s">
        <v>36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37</v>
      </c>
      <c r="E35" s="148" t="s">
        <v>38</v>
      </c>
      <c r="F35" s="161">
        <f>ROUND((SUM(BE121:BE190)),  2)</f>
        <v>0</v>
      </c>
      <c r="G35" s="36"/>
      <c r="H35" s="36"/>
      <c r="I35" s="162">
        <v>0.20999999999999999</v>
      </c>
      <c r="J35" s="161">
        <f>ROUND(((SUM(BE121:BE190))*I35),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39</v>
      </c>
      <c r="F36" s="161">
        <f>ROUND((SUM(BF121:BF190)),  2)</f>
        <v>0</v>
      </c>
      <c r="G36" s="36"/>
      <c r="H36" s="36"/>
      <c r="I36" s="162">
        <v>0.12</v>
      </c>
      <c r="J36" s="161">
        <f>ROUND(((SUM(BF121:BF190))*I36),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40</v>
      </c>
      <c r="F37" s="161">
        <f>ROUND((SUM(BG121:BG190)),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41</v>
      </c>
      <c r="F38" s="161">
        <f>ROUND((SUM(BH121:BH190)),  2)</f>
        <v>0</v>
      </c>
      <c r="G38" s="36"/>
      <c r="H38" s="36"/>
      <c r="I38" s="162">
        <v>0.12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42</v>
      </c>
      <c r="F39" s="161">
        <f>ROUND((SUM(BI121:BI190)),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43</v>
      </c>
      <c r="E41" s="165"/>
      <c r="F41" s="165"/>
      <c r="G41" s="166" t="s">
        <v>44</v>
      </c>
      <c r="H41" s="167" t="s">
        <v>45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46</v>
      </c>
      <c r="E50" s="171"/>
      <c r="F50" s="171"/>
      <c r="G50" s="170" t="s">
        <v>47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48</v>
      </c>
      <c r="E61" s="173"/>
      <c r="F61" s="174" t="s">
        <v>49</v>
      </c>
      <c r="G61" s="172" t="s">
        <v>48</v>
      </c>
      <c r="H61" s="173"/>
      <c r="I61" s="173"/>
      <c r="J61" s="175" t="s">
        <v>49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50</v>
      </c>
      <c r="E65" s="176"/>
      <c r="F65" s="176"/>
      <c r="G65" s="170" t="s">
        <v>51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48</v>
      </c>
      <c r="E76" s="173"/>
      <c r="F76" s="174" t="s">
        <v>49</v>
      </c>
      <c r="G76" s="172" t="s">
        <v>48</v>
      </c>
      <c r="H76" s="173"/>
      <c r="I76" s="173"/>
      <c r="J76" s="175" t="s">
        <v>49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Interakční prvky - IP1 v k.ú. Zahnašovice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114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150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151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74" t="str">
        <f>E11</f>
        <v>01.7 - Následná péče 3. rok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8"/>
      <c r="E91" s="38"/>
      <c r="F91" s="25" t="str">
        <f>F14</f>
        <v xml:space="preserve"> </v>
      </c>
      <c r="G91" s="38"/>
      <c r="H91" s="38"/>
      <c r="I91" s="30" t="s">
        <v>22</v>
      </c>
      <c r="J91" s="77" t="str">
        <f>IF(J14="","",J14)</f>
        <v>15. 7. 2024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 xml:space="preserve"> </v>
      </c>
      <c r="G93" s="38"/>
      <c r="H93" s="38"/>
      <c r="I93" s="30" t="s">
        <v>29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8"/>
      <c r="E94" s="38"/>
      <c r="F94" s="25" t="str">
        <f>IF(E20="","",E20)</f>
        <v>Vyplň údaj</v>
      </c>
      <c r="G94" s="38"/>
      <c r="H94" s="38"/>
      <c r="I94" s="30" t="s">
        <v>31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117</v>
      </c>
      <c r="D96" s="183"/>
      <c r="E96" s="183"/>
      <c r="F96" s="183"/>
      <c r="G96" s="183"/>
      <c r="H96" s="183"/>
      <c r="I96" s="183"/>
      <c r="J96" s="184" t="s">
        <v>118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119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83</v>
      </c>
    </row>
    <row r="99" s="9" customFormat="1" ht="24.96" customHeight="1">
      <c r="A99" s="9"/>
      <c r="B99" s="186"/>
      <c r="C99" s="187"/>
      <c r="D99" s="188" t="s">
        <v>884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121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81" t="str">
        <f>E7</f>
        <v>Interakční prvky - IP1 v k.ú. Zahnašovice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114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150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151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01.7 - Následná péče 3. rok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 xml:space="preserve"> </v>
      </c>
      <c r="G115" s="38"/>
      <c r="H115" s="38"/>
      <c r="I115" s="30" t="s">
        <v>22</v>
      </c>
      <c r="J115" s="77" t="str">
        <f>IF(J14="","",J14)</f>
        <v>15. 7. 2024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 xml:space="preserve"> </v>
      </c>
      <c r="G117" s="38"/>
      <c r="H117" s="38"/>
      <c r="I117" s="30" t="s">
        <v>29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IF(E20="","",E20)</f>
        <v>Vyplň údaj</v>
      </c>
      <c r="G118" s="38"/>
      <c r="H118" s="38"/>
      <c r="I118" s="30" t="s">
        <v>31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92"/>
      <c r="B120" s="193"/>
      <c r="C120" s="194" t="s">
        <v>122</v>
      </c>
      <c r="D120" s="195" t="s">
        <v>58</v>
      </c>
      <c r="E120" s="195" t="s">
        <v>54</v>
      </c>
      <c r="F120" s="195" t="s">
        <v>55</v>
      </c>
      <c r="G120" s="195" t="s">
        <v>123</v>
      </c>
      <c r="H120" s="195" t="s">
        <v>124</v>
      </c>
      <c r="I120" s="195" t="s">
        <v>125</v>
      </c>
      <c r="J120" s="195" t="s">
        <v>118</v>
      </c>
      <c r="K120" s="196" t="s">
        <v>126</v>
      </c>
      <c r="L120" s="197"/>
      <c r="M120" s="98" t="s">
        <v>1</v>
      </c>
      <c r="N120" s="99" t="s">
        <v>37</v>
      </c>
      <c r="O120" s="99" t="s">
        <v>127</v>
      </c>
      <c r="P120" s="99" t="s">
        <v>128</v>
      </c>
      <c r="Q120" s="99" t="s">
        <v>129</v>
      </c>
      <c r="R120" s="99" t="s">
        <v>130</v>
      </c>
      <c r="S120" s="99" t="s">
        <v>131</v>
      </c>
      <c r="T120" s="100" t="s">
        <v>132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6"/>
      <c r="B121" s="37"/>
      <c r="C121" s="105" t="s">
        <v>133</v>
      </c>
      <c r="D121" s="38"/>
      <c r="E121" s="38"/>
      <c r="F121" s="38"/>
      <c r="G121" s="38"/>
      <c r="H121" s="38"/>
      <c r="I121" s="38"/>
      <c r="J121" s="198">
        <f>BK121</f>
        <v>0</v>
      </c>
      <c r="K121" s="38"/>
      <c r="L121" s="42"/>
      <c r="M121" s="101"/>
      <c r="N121" s="199"/>
      <c r="O121" s="102"/>
      <c r="P121" s="200">
        <f>P122</f>
        <v>0</v>
      </c>
      <c r="Q121" s="102"/>
      <c r="R121" s="200">
        <f>R122</f>
        <v>383.24393600000002</v>
      </c>
      <c r="S121" s="102"/>
      <c r="T121" s="201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83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885</v>
      </c>
      <c r="F122" s="206" t="s">
        <v>886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SUM(P123:P190)</f>
        <v>0</v>
      </c>
      <c r="Q122" s="211"/>
      <c r="R122" s="212">
        <f>SUM(R123:R190)</f>
        <v>383.24393600000002</v>
      </c>
      <c r="S122" s="211"/>
      <c r="T122" s="213">
        <f>SUM(T123:T190)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135</v>
      </c>
      <c r="AT122" s="215" t="s">
        <v>72</v>
      </c>
      <c r="AU122" s="215" t="s">
        <v>73</v>
      </c>
      <c r="AY122" s="214" t="s">
        <v>136</v>
      </c>
      <c r="BK122" s="216">
        <f>SUM(BK123:BK190)</f>
        <v>0</v>
      </c>
    </row>
    <row r="123" s="2" customFormat="1" ht="33" customHeight="1">
      <c r="A123" s="36"/>
      <c r="B123" s="37"/>
      <c r="C123" s="217" t="s">
        <v>81</v>
      </c>
      <c r="D123" s="217" t="s">
        <v>137</v>
      </c>
      <c r="E123" s="218" t="s">
        <v>770</v>
      </c>
      <c r="F123" s="219" t="s">
        <v>771</v>
      </c>
      <c r="G123" s="220" t="s">
        <v>157</v>
      </c>
      <c r="H123" s="221">
        <v>171596</v>
      </c>
      <c r="I123" s="222"/>
      <c r="J123" s="223">
        <f>ROUND(I123*H123,2)</f>
        <v>0</v>
      </c>
      <c r="K123" s="219" t="s">
        <v>158</v>
      </c>
      <c r="L123" s="42"/>
      <c r="M123" s="224" t="s">
        <v>1</v>
      </c>
      <c r="N123" s="225" t="s">
        <v>38</v>
      </c>
      <c r="O123" s="8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8" t="s">
        <v>135</v>
      </c>
      <c r="AT123" s="228" t="s">
        <v>137</v>
      </c>
      <c r="AU123" s="228" t="s">
        <v>81</v>
      </c>
      <c r="AY123" s="15" t="s">
        <v>136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5" t="s">
        <v>81</v>
      </c>
      <c r="BK123" s="229">
        <f>ROUND(I123*H123,2)</f>
        <v>0</v>
      </c>
      <c r="BL123" s="15" t="s">
        <v>135</v>
      </c>
      <c r="BM123" s="228" t="s">
        <v>887</v>
      </c>
    </row>
    <row r="124" s="2" customFormat="1">
      <c r="A124" s="36"/>
      <c r="B124" s="37"/>
      <c r="C124" s="38"/>
      <c r="D124" s="239" t="s">
        <v>160</v>
      </c>
      <c r="E124" s="38"/>
      <c r="F124" s="240" t="s">
        <v>773</v>
      </c>
      <c r="G124" s="38"/>
      <c r="H124" s="38"/>
      <c r="I124" s="232"/>
      <c r="J124" s="38"/>
      <c r="K124" s="38"/>
      <c r="L124" s="42"/>
      <c r="M124" s="233"/>
      <c r="N124" s="23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160</v>
      </c>
      <c r="AU124" s="15" t="s">
        <v>81</v>
      </c>
    </row>
    <row r="125" s="2" customFormat="1">
      <c r="A125" s="36"/>
      <c r="B125" s="37"/>
      <c r="C125" s="38"/>
      <c r="D125" s="230" t="s">
        <v>143</v>
      </c>
      <c r="E125" s="38"/>
      <c r="F125" s="231" t="s">
        <v>801</v>
      </c>
      <c r="G125" s="38"/>
      <c r="H125" s="38"/>
      <c r="I125" s="232"/>
      <c r="J125" s="38"/>
      <c r="K125" s="38"/>
      <c r="L125" s="42"/>
      <c r="M125" s="233"/>
      <c r="N125" s="234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143</v>
      </c>
      <c r="AU125" s="15" t="s">
        <v>81</v>
      </c>
    </row>
    <row r="126" s="12" customFormat="1">
      <c r="A126" s="12"/>
      <c r="B126" s="241"/>
      <c r="C126" s="242"/>
      <c r="D126" s="230" t="s">
        <v>167</v>
      </c>
      <c r="E126" s="243" t="s">
        <v>285</v>
      </c>
      <c r="F126" s="244" t="s">
        <v>802</v>
      </c>
      <c r="G126" s="242"/>
      <c r="H126" s="245">
        <v>171596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51" t="s">
        <v>167</v>
      </c>
      <c r="AU126" s="251" t="s">
        <v>81</v>
      </c>
      <c r="AV126" s="12" t="s">
        <v>90</v>
      </c>
      <c r="AW126" s="12" t="s">
        <v>30</v>
      </c>
      <c r="AX126" s="12" t="s">
        <v>81</v>
      </c>
      <c r="AY126" s="251" t="s">
        <v>136</v>
      </c>
    </row>
    <row r="127" s="2" customFormat="1" ht="16.5" customHeight="1">
      <c r="A127" s="36"/>
      <c r="B127" s="37"/>
      <c r="C127" s="217" t="s">
        <v>90</v>
      </c>
      <c r="D127" s="217" t="s">
        <v>137</v>
      </c>
      <c r="E127" s="218" t="s">
        <v>776</v>
      </c>
      <c r="F127" s="219" t="s">
        <v>777</v>
      </c>
      <c r="G127" s="220" t="s">
        <v>220</v>
      </c>
      <c r="H127" s="221">
        <v>343.19200000000001</v>
      </c>
      <c r="I127" s="222"/>
      <c r="J127" s="223">
        <f>ROUND(I127*H127,2)</f>
        <v>0</v>
      </c>
      <c r="K127" s="219" t="s">
        <v>141</v>
      </c>
      <c r="L127" s="42"/>
      <c r="M127" s="224" t="s">
        <v>1</v>
      </c>
      <c r="N127" s="225" t="s">
        <v>38</v>
      </c>
      <c r="O127" s="89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8" t="s">
        <v>135</v>
      </c>
      <c r="AT127" s="228" t="s">
        <v>137</v>
      </c>
      <c r="AU127" s="228" t="s">
        <v>81</v>
      </c>
      <c r="AY127" s="15" t="s">
        <v>136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5" t="s">
        <v>81</v>
      </c>
      <c r="BK127" s="229">
        <f>ROUND(I127*H127,2)</f>
        <v>0</v>
      </c>
      <c r="BL127" s="15" t="s">
        <v>135</v>
      </c>
      <c r="BM127" s="228" t="s">
        <v>888</v>
      </c>
    </row>
    <row r="128" s="2" customFormat="1">
      <c r="A128" s="36"/>
      <c r="B128" s="37"/>
      <c r="C128" s="38"/>
      <c r="D128" s="230" t="s">
        <v>143</v>
      </c>
      <c r="E128" s="38"/>
      <c r="F128" s="231" t="s">
        <v>804</v>
      </c>
      <c r="G128" s="38"/>
      <c r="H128" s="38"/>
      <c r="I128" s="232"/>
      <c r="J128" s="38"/>
      <c r="K128" s="38"/>
      <c r="L128" s="42"/>
      <c r="M128" s="233"/>
      <c r="N128" s="23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143</v>
      </c>
      <c r="AU128" s="15" t="s">
        <v>81</v>
      </c>
    </row>
    <row r="129" s="12" customFormat="1">
      <c r="A129" s="12"/>
      <c r="B129" s="241"/>
      <c r="C129" s="242"/>
      <c r="D129" s="230" t="s">
        <v>167</v>
      </c>
      <c r="E129" s="243" t="s">
        <v>168</v>
      </c>
      <c r="F129" s="244" t="s">
        <v>805</v>
      </c>
      <c r="G129" s="242"/>
      <c r="H129" s="245">
        <v>343.19200000000001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51" t="s">
        <v>167</v>
      </c>
      <c r="AU129" s="251" t="s">
        <v>81</v>
      </c>
      <c r="AV129" s="12" t="s">
        <v>90</v>
      </c>
      <c r="AW129" s="12" t="s">
        <v>30</v>
      </c>
      <c r="AX129" s="12" t="s">
        <v>81</v>
      </c>
      <c r="AY129" s="251" t="s">
        <v>136</v>
      </c>
    </row>
    <row r="130" s="2" customFormat="1" ht="24.15" customHeight="1">
      <c r="A130" s="36"/>
      <c r="B130" s="37"/>
      <c r="C130" s="217" t="s">
        <v>170</v>
      </c>
      <c r="D130" s="217" t="s">
        <v>137</v>
      </c>
      <c r="E130" s="218" t="s">
        <v>806</v>
      </c>
      <c r="F130" s="219" t="s">
        <v>807</v>
      </c>
      <c r="G130" s="220" t="s">
        <v>157</v>
      </c>
      <c r="H130" s="221">
        <v>7872</v>
      </c>
      <c r="I130" s="222"/>
      <c r="J130" s="223">
        <f>ROUND(I130*H130,2)</f>
        <v>0</v>
      </c>
      <c r="K130" s="219" t="s">
        <v>158</v>
      </c>
      <c r="L130" s="42"/>
      <c r="M130" s="224" t="s">
        <v>1</v>
      </c>
      <c r="N130" s="225" t="s">
        <v>38</v>
      </c>
      <c r="O130" s="89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8" t="s">
        <v>135</v>
      </c>
      <c r="AT130" s="228" t="s">
        <v>137</v>
      </c>
      <c r="AU130" s="228" t="s">
        <v>81</v>
      </c>
      <c r="AY130" s="15" t="s">
        <v>136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5" t="s">
        <v>81</v>
      </c>
      <c r="BK130" s="229">
        <f>ROUND(I130*H130,2)</f>
        <v>0</v>
      </c>
      <c r="BL130" s="15" t="s">
        <v>135</v>
      </c>
      <c r="BM130" s="228" t="s">
        <v>889</v>
      </c>
    </row>
    <row r="131" s="2" customFormat="1">
      <c r="A131" s="36"/>
      <c r="B131" s="37"/>
      <c r="C131" s="38"/>
      <c r="D131" s="239" t="s">
        <v>160</v>
      </c>
      <c r="E131" s="38"/>
      <c r="F131" s="240" t="s">
        <v>809</v>
      </c>
      <c r="G131" s="38"/>
      <c r="H131" s="38"/>
      <c r="I131" s="232"/>
      <c r="J131" s="38"/>
      <c r="K131" s="38"/>
      <c r="L131" s="42"/>
      <c r="M131" s="233"/>
      <c r="N131" s="234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160</v>
      </c>
      <c r="AU131" s="15" t="s">
        <v>81</v>
      </c>
    </row>
    <row r="132" s="2" customFormat="1">
      <c r="A132" s="36"/>
      <c r="B132" s="37"/>
      <c r="C132" s="38"/>
      <c r="D132" s="230" t="s">
        <v>143</v>
      </c>
      <c r="E132" s="38"/>
      <c r="F132" s="231" t="s">
        <v>810</v>
      </c>
      <c r="G132" s="38"/>
      <c r="H132" s="38"/>
      <c r="I132" s="232"/>
      <c r="J132" s="38"/>
      <c r="K132" s="38"/>
      <c r="L132" s="42"/>
      <c r="M132" s="233"/>
      <c r="N132" s="23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143</v>
      </c>
      <c r="AU132" s="15" t="s">
        <v>81</v>
      </c>
    </row>
    <row r="133" s="12" customFormat="1">
      <c r="A133" s="12"/>
      <c r="B133" s="241"/>
      <c r="C133" s="242"/>
      <c r="D133" s="230" t="s">
        <v>167</v>
      </c>
      <c r="E133" s="243" t="s">
        <v>175</v>
      </c>
      <c r="F133" s="244" t="s">
        <v>811</v>
      </c>
      <c r="G133" s="242"/>
      <c r="H133" s="245">
        <v>7872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1" t="s">
        <v>167</v>
      </c>
      <c r="AU133" s="251" t="s">
        <v>81</v>
      </c>
      <c r="AV133" s="12" t="s">
        <v>90</v>
      </c>
      <c r="AW133" s="12" t="s">
        <v>30</v>
      </c>
      <c r="AX133" s="12" t="s">
        <v>81</v>
      </c>
      <c r="AY133" s="251" t="s">
        <v>136</v>
      </c>
    </row>
    <row r="134" s="2" customFormat="1" ht="24.15" customHeight="1">
      <c r="A134" s="36"/>
      <c r="B134" s="37"/>
      <c r="C134" s="217" t="s">
        <v>135</v>
      </c>
      <c r="D134" s="217" t="s">
        <v>137</v>
      </c>
      <c r="E134" s="218" t="s">
        <v>812</v>
      </c>
      <c r="F134" s="219" t="s">
        <v>813</v>
      </c>
      <c r="G134" s="220" t="s">
        <v>157</v>
      </c>
      <c r="H134" s="221">
        <v>10305</v>
      </c>
      <c r="I134" s="222"/>
      <c r="J134" s="223">
        <f>ROUND(I134*H134,2)</f>
        <v>0</v>
      </c>
      <c r="K134" s="219" t="s">
        <v>158</v>
      </c>
      <c r="L134" s="42"/>
      <c r="M134" s="224" t="s">
        <v>1</v>
      </c>
      <c r="N134" s="225" t="s">
        <v>38</v>
      </c>
      <c r="O134" s="89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8" t="s">
        <v>135</v>
      </c>
      <c r="AT134" s="228" t="s">
        <v>137</v>
      </c>
      <c r="AU134" s="228" t="s">
        <v>81</v>
      </c>
      <c r="AY134" s="15" t="s">
        <v>136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5" t="s">
        <v>81</v>
      </c>
      <c r="BK134" s="229">
        <f>ROUND(I134*H134,2)</f>
        <v>0</v>
      </c>
      <c r="BL134" s="15" t="s">
        <v>135</v>
      </c>
      <c r="BM134" s="228" t="s">
        <v>890</v>
      </c>
    </row>
    <row r="135" s="2" customFormat="1">
      <c r="A135" s="36"/>
      <c r="B135" s="37"/>
      <c r="C135" s="38"/>
      <c r="D135" s="239" t="s">
        <v>160</v>
      </c>
      <c r="E135" s="38"/>
      <c r="F135" s="240" t="s">
        <v>815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160</v>
      </c>
      <c r="AU135" s="15" t="s">
        <v>81</v>
      </c>
    </row>
    <row r="136" s="2" customFormat="1">
      <c r="A136" s="36"/>
      <c r="B136" s="37"/>
      <c r="C136" s="38"/>
      <c r="D136" s="230" t="s">
        <v>143</v>
      </c>
      <c r="E136" s="38"/>
      <c r="F136" s="231" t="s">
        <v>816</v>
      </c>
      <c r="G136" s="38"/>
      <c r="H136" s="38"/>
      <c r="I136" s="232"/>
      <c r="J136" s="38"/>
      <c r="K136" s="38"/>
      <c r="L136" s="42"/>
      <c r="M136" s="233"/>
      <c r="N136" s="234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143</v>
      </c>
      <c r="AU136" s="15" t="s">
        <v>81</v>
      </c>
    </row>
    <row r="137" s="12" customFormat="1">
      <c r="A137" s="12"/>
      <c r="B137" s="241"/>
      <c r="C137" s="242"/>
      <c r="D137" s="230" t="s">
        <v>167</v>
      </c>
      <c r="E137" s="243" t="s">
        <v>181</v>
      </c>
      <c r="F137" s="244" t="s">
        <v>817</v>
      </c>
      <c r="G137" s="242"/>
      <c r="H137" s="245">
        <v>225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51" t="s">
        <v>167</v>
      </c>
      <c r="AU137" s="251" t="s">
        <v>81</v>
      </c>
      <c r="AV137" s="12" t="s">
        <v>90</v>
      </c>
      <c r="AW137" s="12" t="s">
        <v>30</v>
      </c>
      <c r="AX137" s="12" t="s">
        <v>73</v>
      </c>
      <c r="AY137" s="251" t="s">
        <v>136</v>
      </c>
    </row>
    <row r="138" s="12" customFormat="1">
      <c r="A138" s="12"/>
      <c r="B138" s="241"/>
      <c r="C138" s="242"/>
      <c r="D138" s="230" t="s">
        <v>167</v>
      </c>
      <c r="E138" s="243" t="s">
        <v>785</v>
      </c>
      <c r="F138" s="244" t="s">
        <v>818</v>
      </c>
      <c r="G138" s="242"/>
      <c r="H138" s="245">
        <v>10080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51" t="s">
        <v>167</v>
      </c>
      <c r="AU138" s="251" t="s">
        <v>81</v>
      </c>
      <c r="AV138" s="12" t="s">
        <v>90</v>
      </c>
      <c r="AW138" s="12" t="s">
        <v>30</v>
      </c>
      <c r="AX138" s="12" t="s">
        <v>73</v>
      </c>
      <c r="AY138" s="251" t="s">
        <v>136</v>
      </c>
    </row>
    <row r="139" s="12" customFormat="1">
      <c r="A139" s="12"/>
      <c r="B139" s="241"/>
      <c r="C139" s="242"/>
      <c r="D139" s="230" t="s">
        <v>167</v>
      </c>
      <c r="E139" s="243" t="s">
        <v>819</v>
      </c>
      <c r="F139" s="244" t="s">
        <v>820</v>
      </c>
      <c r="G139" s="242"/>
      <c r="H139" s="245">
        <v>10305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51" t="s">
        <v>167</v>
      </c>
      <c r="AU139" s="251" t="s">
        <v>81</v>
      </c>
      <c r="AV139" s="12" t="s">
        <v>90</v>
      </c>
      <c r="AW139" s="12" t="s">
        <v>30</v>
      </c>
      <c r="AX139" s="12" t="s">
        <v>81</v>
      </c>
      <c r="AY139" s="251" t="s">
        <v>136</v>
      </c>
    </row>
    <row r="140" s="2" customFormat="1" ht="16.5" customHeight="1">
      <c r="A140" s="36"/>
      <c r="B140" s="37"/>
      <c r="C140" s="217" t="s">
        <v>205</v>
      </c>
      <c r="D140" s="217" t="s">
        <v>137</v>
      </c>
      <c r="E140" s="218" t="s">
        <v>821</v>
      </c>
      <c r="F140" s="219" t="s">
        <v>777</v>
      </c>
      <c r="G140" s="220" t="s">
        <v>220</v>
      </c>
      <c r="H140" s="221">
        <v>4.54</v>
      </c>
      <c r="I140" s="222"/>
      <c r="J140" s="223">
        <f>ROUND(I140*H140,2)</f>
        <v>0</v>
      </c>
      <c r="K140" s="219" t="s">
        <v>141</v>
      </c>
      <c r="L140" s="42"/>
      <c r="M140" s="224" t="s">
        <v>1</v>
      </c>
      <c r="N140" s="225" t="s">
        <v>38</v>
      </c>
      <c r="O140" s="8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8" t="s">
        <v>135</v>
      </c>
      <c r="AT140" s="228" t="s">
        <v>137</v>
      </c>
      <c r="AU140" s="228" t="s">
        <v>81</v>
      </c>
      <c r="AY140" s="15" t="s">
        <v>136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5" t="s">
        <v>81</v>
      </c>
      <c r="BK140" s="229">
        <f>ROUND(I140*H140,2)</f>
        <v>0</v>
      </c>
      <c r="BL140" s="15" t="s">
        <v>135</v>
      </c>
      <c r="BM140" s="228" t="s">
        <v>891</v>
      </c>
    </row>
    <row r="141" s="2" customFormat="1">
      <c r="A141" s="36"/>
      <c r="B141" s="37"/>
      <c r="C141" s="38"/>
      <c r="D141" s="230" t="s">
        <v>143</v>
      </c>
      <c r="E141" s="38"/>
      <c r="F141" s="231" t="s">
        <v>823</v>
      </c>
      <c r="G141" s="38"/>
      <c r="H141" s="38"/>
      <c r="I141" s="232"/>
      <c r="J141" s="38"/>
      <c r="K141" s="38"/>
      <c r="L141" s="42"/>
      <c r="M141" s="233"/>
      <c r="N141" s="23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143</v>
      </c>
      <c r="AU141" s="15" t="s">
        <v>81</v>
      </c>
    </row>
    <row r="142" s="2" customFormat="1" ht="16.5" customHeight="1">
      <c r="A142" s="36"/>
      <c r="B142" s="37"/>
      <c r="C142" s="217" t="s">
        <v>212</v>
      </c>
      <c r="D142" s="217" t="s">
        <v>137</v>
      </c>
      <c r="E142" s="218" t="s">
        <v>892</v>
      </c>
      <c r="F142" s="219" t="s">
        <v>893</v>
      </c>
      <c r="G142" s="220" t="s">
        <v>193</v>
      </c>
      <c r="H142" s="221">
        <v>6059</v>
      </c>
      <c r="I142" s="222"/>
      <c r="J142" s="223">
        <f>ROUND(I142*H142,2)</f>
        <v>0</v>
      </c>
      <c r="K142" s="219" t="s">
        <v>141</v>
      </c>
      <c r="L142" s="42"/>
      <c r="M142" s="224" t="s">
        <v>1</v>
      </c>
      <c r="N142" s="225" t="s">
        <v>38</v>
      </c>
      <c r="O142" s="89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8" t="s">
        <v>135</v>
      </c>
      <c r="AT142" s="228" t="s">
        <v>137</v>
      </c>
      <c r="AU142" s="228" t="s">
        <v>81</v>
      </c>
      <c r="AY142" s="15" t="s">
        <v>136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5" t="s">
        <v>81</v>
      </c>
      <c r="BK142" s="229">
        <f>ROUND(I142*H142,2)</f>
        <v>0</v>
      </c>
      <c r="BL142" s="15" t="s">
        <v>135</v>
      </c>
      <c r="BM142" s="228" t="s">
        <v>894</v>
      </c>
    </row>
    <row r="143" s="2" customFormat="1">
      <c r="A143" s="36"/>
      <c r="B143" s="37"/>
      <c r="C143" s="38"/>
      <c r="D143" s="230" t="s">
        <v>143</v>
      </c>
      <c r="E143" s="38"/>
      <c r="F143" s="231" t="s">
        <v>895</v>
      </c>
      <c r="G143" s="38"/>
      <c r="H143" s="38"/>
      <c r="I143" s="232"/>
      <c r="J143" s="38"/>
      <c r="K143" s="38"/>
      <c r="L143" s="42"/>
      <c r="M143" s="233"/>
      <c r="N143" s="234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143</v>
      </c>
      <c r="AU143" s="15" t="s">
        <v>81</v>
      </c>
    </row>
    <row r="144" s="12" customFormat="1">
      <c r="A144" s="12"/>
      <c r="B144" s="241"/>
      <c r="C144" s="242"/>
      <c r="D144" s="230" t="s">
        <v>167</v>
      </c>
      <c r="E144" s="243" t="s">
        <v>320</v>
      </c>
      <c r="F144" s="244" t="s">
        <v>896</v>
      </c>
      <c r="G144" s="242"/>
      <c r="H144" s="245">
        <v>2624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51" t="s">
        <v>167</v>
      </c>
      <c r="AU144" s="251" t="s">
        <v>81</v>
      </c>
      <c r="AV144" s="12" t="s">
        <v>90</v>
      </c>
      <c r="AW144" s="12" t="s">
        <v>30</v>
      </c>
      <c r="AX144" s="12" t="s">
        <v>73</v>
      </c>
      <c r="AY144" s="251" t="s">
        <v>136</v>
      </c>
    </row>
    <row r="145" s="12" customFormat="1">
      <c r="A145" s="12"/>
      <c r="B145" s="241"/>
      <c r="C145" s="242"/>
      <c r="D145" s="230" t="s">
        <v>167</v>
      </c>
      <c r="E145" s="243" t="s">
        <v>787</v>
      </c>
      <c r="F145" s="244" t="s">
        <v>897</v>
      </c>
      <c r="G145" s="242"/>
      <c r="H145" s="245">
        <v>3360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51" t="s">
        <v>167</v>
      </c>
      <c r="AU145" s="251" t="s">
        <v>81</v>
      </c>
      <c r="AV145" s="12" t="s">
        <v>90</v>
      </c>
      <c r="AW145" s="12" t="s">
        <v>30</v>
      </c>
      <c r="AX145" s="12" t="s">
        <v>73</v>
      </c>
      <c r="AY145" s="251" t="s">
        <v>136</v>
      </c>
    </row>
    <row r="146" s="12" customFormat="1">
      <c r="A146" s="12"/>
      <c r="B146" s="241"/>
      <c r="C146" s="242"/>
      <c r="D146" s="230" t="s">
        <v>167</v>
      </c>
      <c r="E146" s="243" t="s">
        <v>828</v>
      </c>
      <c r="F146" s="244" t="s">
        <v>898</v>
      </c>
      <c r="G146" s="242"/>
      <c r="H146" s="245">
        <v>75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51" t="s">
        <v>167</v>
      </c>
      <c r="AU146" s="251" t="s">
        <v>81</v>
      </c>
      <c r="AV146" s="12" t="s">
        <v>90</v>
      </c>
      <c r="AW146" s="12" t="s">
        <v>30</v>
      </c>
      <c r="AX146" s="12" t="s">
        <v>73</v>
      </c>
      <c r="AY146" s="251" t="s">
        <v>136</v>
      </c>
    </row>
    <row r="147" s="12" customFormat="1">
      <c r="A147" s="12"/>
      <c r="B147" s="241"/>
      <c r="C147" s="242"/>
      <c r="D147" s="230" t="s">
        <v>167</v>
      </c>
      <c r="E147" s="243" t="s">
        <v>899</v>
      </c>
      <c r="F147" s="244" t="s">
        <v>900</v>
      </c>
      <c r="G147" s="242"/>
      <c r="H147" s="245">
        <v>6059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51" t="s">
        <v>167</v>
      </c>
      <c r="AU147" s="251" t="s">
        <v>81</v>
      </c>
      <c r="AV147" s="12" t="s">
        <v>90</v>
      </c>
      <c r="AW147" s="12" t="s">
        <v>30</v>
      </c>
      <c r="AX147" s="12" t="s">
        <v>81</v>
      </c>
      <c r="AY147" s="251" t="s">
        <v>136</v>
      </c>
    </row>
    <row r="148" s="2" customFormat="1" ht="24.15" customHeight="1">
      <c r="A148" s="36"/>
      <c r="B148" s="37"/>
      <c r="C148" s="217" t="s">
        <v>217</v>
      </c>
      <c r="D148" s="217" t="s">
        <v>137</v>
      </c>
      <c r="E148" s="218" t="s">
        <v>509</v>
      </c>
      <c r="F148" s="219" t="s">
        <v>510</v>
      </c>
      <c r="G148" s="220" t="s">
        <v>299</v>
      </c>
      <c r="H148" s="221">
        <v>11968</v>
      </c>
      <c r="I148" s="222"/>
      <c r="J148" s="223">
        <f>ROUND(I148*H148,2)</f>
        <v>0</v>
      </c>
      <c r="K148" s="219" t="s">
        <v>158</v>
      </c>
      <c r="L148" s="42"/>
      <c r="M148" s="224" t="s">
        <v>1</v>
      </c>
      <c r="N148" s="225" t="s">
        <v>38</v>
      </c>
      <c r="O148" s="89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8" t="s">
        <v>135</v>
      </c>
      <c r="AT148" s="228" t="s">
        <v>137</v>
      </c>
      <c r="AU148" s="228" t="s">
        <v>81</v>
      </c>
      <c r="AY148" s="15" t="s">
        <v>136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5" t="s">
        <v>81</v>
      </c>
      <c r="BK148" s="229">
        <f>ROUND(I148*H148,2)</f>
        <v>0</v>
      </c>
      <c r="BL148" s="15" t="s">
        <v>135</v>
      </c>
      <c r="BM148" s="228" t="s">
        <v>901</v>
      </c>
    </row>
    <row r="149" s="2" customFormat="1">
      <c r="A149" s="36"/>
      <c r="B149" s="37"/>
      <c r="C149" s="38"/>
      <c r="D149" s="239" t="s">
        <v>160</v>
      </c>
      <c r="E149" s="38"/>
      <c r="F149" s="240" t="s">
        <v>512</v>
      </c>
      <c r="G149" s="38"/>
      <c r="H149" s="38"/>
      <c r="I149" s="232"/>
      <c r="J149" s="38"/>
      <c r="K149" s="38"/>
      <c r="L149" s="42"/>
      <c r="M149" s="233"/>
      <c r="N149" s="234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160</v>
      </c>
      <c r="AU149" s="15" t="s">
        <v>81</v>
      </c>
    </row>
    <row r="150" s="2" customFormat="1">
      <c r="A150" s="36"/>
      <c r="B150" s="37"/>
      <c r="C150" s="38"/>
      <c r="D150" s="230" t="s">
        <v>143</v>
      </c>
      <c r="E150" s="38"/>
      <c r="F150" s="231" t="s">
        <v>825</v>
      </c>
      <c r="G150" s="38"/>
      <c r="H150" s="38"/>
      <c r="I150" s="232"/>
      <c r="J150" s="38"/>
      <c r="K150" s="38"/>
      <c r="L150" s="42"/>
      <c r="M150" s="233"/>
      <c r="N150" s="234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143</v>
      </c>
      <c r="AU150" s="15" t="s">
        <v>81</v>
      </c>
    </row>
    <row r="151" s="12" customFormat="1">
      <c r="A151" s="12"/>
      <c r="B151" s="241"/>
      <c r="C151" s="242"/>
      <c r="D151" s="230" t="s">
        <v>167</v>
      </c>
      <c r="E151" s="243" t="s">
        <v>225</v>
      </c>
      <c r="F151" s="244" t="s">
        <v>826</v>
      </c>
      <c r="G151" s="242"/>
      <c r="H151" s="245">
        <v>6720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51" t="s">
        <v>167</v>
      </c>
      <c r="AU151" s="251" t="s">
        <v>81</v>
      </c>
      <c r="AV151" s="12" t="s">
        <v>90</v>
      </c>
      <c r="AW151" s="12" t="s">
        <v>30</v>
      </c>
      <c r="AX151" s="12" t="s">
        <v>73</v>
      </c>
      <c r="AY151" s="251" t="s">
        <v>136</v>
      </c>
    </row>
    <row r="152" s="12" customFormat="1">
      <c r="A152" s="12"/>
      <c r="B152" s="241"/>
      <c r="C152" s="242"/>
      <c r="D152" s="230" t="s">
        <v>167</v>
      </c>
      <c r="E152" s="243" t="s">
        <v>878</v>
      </c>
      <c r="F152" s="244" t="s">
        <v>827</v>
      </c>
      <c r="G152" s="242"/>
      <c r="H152" s="245">
        <v>5248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51" t="s">
        <v>167</v>
      </c>
      <c r="AU152" s="251" t="s">
        <v>81</v>
      </c>
      <c r="AV152" s="12" t="s">
        <v>90</v>
      </c>
      <c r="AW152" s="12" t="s">
        <v>30</v>
      </c>
      <c r="AX152" s="12" t="s">
        <v>73</v>
      </c>
      <c r="AY152" s="251" t="s">
        <v>136</v>
      </c>
    </row>
    <row r="153" s="12" customFormat="1">
      <c r="A153" s="12"/>
      <c r="B153" s="241"/>
      <c r="C153" s="242"/>
      <c r="D153" s="230" t="s">
        <v>167</v>
      </c>
      <c r="E153" s="243" t="s">
        <v>902</v>
      </c>
      <c r="F153" s="244" t="s">
        <v>903</v>
      </c>
      <c r="G153" s="242"/>
      <c r="H153" s="245">
        <v>11968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51" t="s">
        <v>167</v>
      </c>
      <c r="AU153" s="251" t="s">
        <v>81</v>
      </c>
      <c r="AV153" s="12" t="s">
        <v>90</v>
      </c>
      <c r="AW153" s="12" t="s">
        <v>30</v>
      </c>
      <c r="AX153" s="12" t="s">
        <v>81</v>
      </c>
      <c r="AY153" s="251" t="s">
        <v>136</v>
      </c>
    </row>
    <row r="154" s="2" customFormat="1" ht="16.5" customHeight="1">
      <c r="A154" s="36"/>
      <c r="B154" s="37"/>
      <c r="C154" s="255" t="s">
        <v>194</v>
      </c>
      <c r="D154" s="255" t="s">
        <v>140</v>
      </c>
      <c r="E154" s="256" t="s">
        <v>517</v>
      </c>
      <c r="F154" s="257" t="s">
        <v>518</v>
      </c>
      <c r="G154" s="258" t="s">
        <v>327</v>
      </c>
      <c r="H154" s="259">
        <v>23.936</v>
      </c>
      <c r="I154" s="260"/>
      <c r="J154" s="261">
        <f>ROUND(I154*H154,2)</f>
        <v>0</v>
      </c>
      <c r="K154" s="257" t="s">
        <v>141</v>
      </c>
      <c r="L154" s="262"/>
      <c r="M154" s="263" t="s">
        <v>1</v>
      </c>
      <c r="N154" s="264" t="s">
        <v>38</v>
      </c>
      <c r="O154" s="89"/>
      <c r="P154" s="226">
        <f>O154*H154</f>
        <v>0</v>
      </c>
      <c r="Q154" s="226">
        <v>0.001</v>
      </c>
      <c r="R154" s="226">
        <f>Q154*H154</f>
        <v>0.023935999999999999</v>
      </c>
      <c r="S154" s="226">
        <v>0</v>
      </c>
      <c r="T154" s="22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8" t="s">
        <v>194</v>
      </c>
      <c r="AT154" s="228" t="s">
        <v>140</v>
      </c>
      <c r="AU154" s="228" t="s">
        <v>81</v>
      </c>
      <c r="AY154" s="15" t="s">
        <v>136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5" t="s">
        <v>81</v>
      </c>
      <c r="BK154" s="229">
        <f>ROUND(I154*H154,2)</f>
        <v>0</v>
      </c>
      <c r="BL154" s="15" t="s">
        <v>135</v>
      </c>
      <c r="BM154" s="228" t="s">
        <v>904</v>
      </c>
    </row>
    <row r="155" s="2" customFormat="1">
      <c r="A155" s="36"/>
      <c r="B155" s="37"/>
      <c r="C155" s="38"/>
      <c r="D155" s="230" t="s">
        <v>143</v>
      </c>
      <c r="E155" s="38"/>
      <c r="F155" s="231" t="s">
        <v>831</v>
      </c>
      <c r="G155" s="38"/>
      <c r="H155" s="38"/>
      <c r="I155" s="232"/>
      <c r="J155" s="38"/>
      <c r="K155" s="38"/>
      <c r="L155" s="42"/>
      <c r="M155" s="233"/>
      <c r="N155" s="234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143</v>
      </c>
      <c r="AU155" s="15" t="s">
        <v>81</v>
      </c>
    </row>
    <row r="156" s="12" customFormat="1">
      <c r="A156" s="12"/>
      <c r="B156" s="241"/>
      <c r="C156" s="242"/>
      <c r="D156" s="230" t="s">
        <v>167</v>
      </c>
      <c r="E156" s="243" t="s">
        <v>330</v>
      </c>
      <c r="F156" s="244" t="s">
        <v>905</v>
      </c>
      <c r="G156" s="242"/>
      <c r="H156" s="245">
        <v>23.936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51" t="s">
        <v>167</v>
      </c>
      <c r="AU156" s="251" t="s">
        <v>81</v>
      </c>
      <c r="AV156" s="12" t="s">
        <v>90</v>
      </c>
      <c r="AW156" s="12" t="s">
        <v>30</v>
      </c>
      <c r="AX156" s="12" t="s">
        <v>81</v>
      </c>
      <c r="AY156" s="251" t="s">
        <v>136</v>
      </c>
    </row>
    <row r="157" s="2" customFormat="1" ht="21.75" customHeight="1">
      <c r="A157" s="36"/>
      <c r="B157" s="37"/>
      <c r="C157" s="217" t="s">
        <v>332</v>
      </c>
      <c r="D157" s="217" t="s">
        <v>137</v>
      </c>
      <c r="E157" s="218" t="s">
        <v>393</v>
      </c>
      <c r="F157" s="219" t="s">
        <v>394</v>
      </c>
      <c r="G157" s="220" t="s">
        <v>387</v>
      </c>
      <c r="H157" s="221">
        <v>863.46000000000004</v>
      </c>
      <c r="I157" s="222"/>
      <c r="J157" s="223">
        <f>ROUND(I157*H157,2)</f>
        <v>0</v>
      </c>
      <c r="K157" s="219" t="s">
        <v>158</v>
      </c>
      <c r="L157" s="42"/>
      <c r="M157" s="224" t="s">
        <v>1</v>
      </c>
      <c r="N157" s="225" t="s">
        <v>38</v>
      </c>
      <c r="O157" s="89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8" t="s">
        <v>135</v>
      </c>
      <c r="AT157" s="228" t="s">
        <v>137</v>
      </c>
      <c r="AU157" s="228" t="s">
        <v>81</v>
      </c>
      <c r="AY157" s="15" t="s">
        <v>136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5" t="s">
        <v>81</v>
      </c>
      <c r="BK157" s="229">
        <f>ROUND(I157*H157,2)</f>
        <v>0</v>
      </c>
      <c r="BL157" s="15" t="s">
        <v>135</v>
      </c>
      <c r="BM157" s="228" t="s">
        <v>906</v>
      </c>
    </row>
    <row r="158" s="2" customFormat="1">
      <c r="A158" s="36"/>
      <c r="B158" s="37"/>
      <c r="C158" s="38"/>
      <c r="D158" s="239" t="s">
        <v>160</v>
      </c>
      <c r="E158" s="38"/>
      <c r="F158" s="240" t="s">
        <v>396</v>
      </c>
      <c r="G158" s="38"/>
      <c r="H158" s="38"/>
      <c r="I158" s="232"/>
      <c r="J158" s="38"/>
      <c r="K158" s="38"/>
      <c r="L158" s="42"/>
      <c r="M158" s="233"/>
      <c r="N158" s="234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160</v>
      </c>
      <c r="AU158" s="15" t="s">
        <v>81</v>
      </c>
    </row>
    <row r="159" s="2" customFormat="1">
      <c r="A159" s="36"/>
      <c r="B159" s="37"/>
      <c r="C159" s="38"/>
      <c r="D159" s="230" t="s">
        <v>143</v>
      </c>
      <c r="E159" s="38"/>
      <c r="F159" s="231" t="s">
        <v>834</v>
      </c>
      <c r="G159" s="38"/>
      <c r="H159" s="38"/>
      <c r="I159" s="232"/>
      <c r="J159" s="38"/>
      <c r="K159" s="38"/>
      <c r="L159" s="42"/>
      <c r="M159" s="233"/>
      <c r="N159" s="234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143</v>
      </c>
      <c r="AU159" s="15" t="s">
        <v>81</v>
      </c>
    </row>
    <row r="160" s="12" customFormat="1">
      <c r="A160" s="12"/>
      <c r="B160" s="241"/>
      <c r="C160" s="242"/>
      <c r="D160" s="230" t="s">
        <v>167</v>
      </c>
      <c r="E160" s="243" t="s">
        <v>338</v>
      </c>
      <c r="F160" s="244" t="s">
        <v>868</v>
      </c>
      <c r="G160" s="242"/>
      <c r="H160" s="245">
        <v>22.5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51" t="s">
        <v>167</v>
      </c>
      <c r="AU160" s="251" t="s">
        <v>81</v>
      </c>
      <c r="AV160" s="12" t="s">
        <v>90</v>
      </c>
      <c r="AW160" s="12" t="s">
        <v>30</v>
      </c>
      <c r="AX160" s="12" t="s">
        <v>73</v>
      </c>
      <c r="AY160" s="251" t="s">
        <v>136</v>
      </c>
    </row>
    <row r="161" s="12" customFormat="1">
      <c r="A161" s="12"/>
      <c r="B161" s="241"/>
      <c r="C161" s="242"/>
      <c r="D161" s="230" t="s">
        <v>167</v>
      </c>
      <c r="E161" s="243" t="s">
        <v>879</v>
      </c>
      <c r="F161" s="244" t="s">
        <v>836</v>
      </c>
      <c r="G161" s="242"/>
      <c r="H161" s="245">
        <v>604.79999999999995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51" t="s">
        <v>167</v>
      </c>
      <c r="AU161" s="251" t="s">
        <v>81</v>
      </c>
      <c r="AV161" s="12" t="s">
        <v>90</v>
      </c>
      <c r="AW161" s="12" t="s">
        <v>30</v>
      </c>
      <c r="AX161" s="12" t="s">
        <v>73</v>
      </c>
      <c r="AY161" s="251" t="s">
        <v>136</v>
      </c>
    </row>
    <row r="162" s="12" customFormat="1">
      <c r="A162" s="12"/>
      <c r="B162" s="241"/>
      <c r="C162" s="242"/>
      <c r="D162" s="230" t="s">
        <v>167</v>
      </c>
      <c r="E162" s="243" t="s">
        <v>880</v>
      </c>
      <c r="F162" s="244" t="s">
        <v>837</v>
      </c>
      <c r="G162" s="242"/>
      <c r="H162" s="245">
        <v>236.16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51" t="s">
        <v>167</v>
      </c>
      <c r="AU162" s="251" t="s">
        <v>81</v>
      </c>
      <c r="AV162" s="12" t="s">
        <v>90</v>
      </c>
      <c r="AW162" s="12" t="s">
        <v>30</v>
      </c>
      <c r="AX162" s="12" t="s">
        <v>73</v>
      </c>
      <c r="AY162" s="251" t="s">
        <v>136</v>
      </c>
    </row>
    <row r="163" s="12" customFormat="1">
      <c r="A163" s="12"/>
      <c r="B163" s="241"/>
      <c r="C163" s="242"/>
      <c r="D163" s="230" t="s">
        <v>167</v>
      </c>
      <c r="E163" s="243" t="s">
        <v>907</v>
      </c>
      <c r="F163" s="244" t="s">
        <v>908</v>
      </c>
      <c r="G163" s="242"/>
      <c r="H163" s="245">
        <v>863.46000000000004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51" t="s">
        <v>167</v>
      </c>
      <c r="AU163" s="251" t="s">
        <v>81</v>
      </c>
      <c r="AV163" s="12" t="s">
        <v>90</v>
      </c>
      <c r="AW163" s="12" t="s">
        <v>30</v>
      </c>
      <c r="AX163" s="12" t="s">
        <v>81</v>
      </c>
      <c r="AY163" s="251" t="s">
        <v>136</v>
      </c>
    </row>
    <row r="164" s="2" customFormat="1" ht="16.5" customHeight="1">
      <c r="A164" s="36"/>
      <c r="B164" s="37"/>
      <c r="C164" s="255" t="s">
        <v>233</v>
      </c>
      <c r="D164" s="255" t="s">
        <v>140</v>
      </c>
      <c r="E164" s="256" t="s">
        <v>400</v>
      </c>
      <c r="F164" s="257" t="s">
        <v>401</v>
      </c>
      <c r="G164" s="258" t="s">
        <v>387</v>
      </c>
      <c r="H164" s="259">
        <v>863.46000000000004</v>
      </c>
      <c r="I164" s="260"/>
      <c r="J164" s="261">
        <f>ROUND(I164*H164,2)</f>
        <v>0</v>
      </c>
      <c r="K164" s="257" t="s">
        <v>141</v>
      </c>
      <c r="L164" s="262"/>
      <c r="M164" s="263" t="s">
        <v>1</v>
      </c>
      <c r="N164" s="264" t="s">
        <v>38</v>
      </c>
      <c r="O164" s="89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8" t="s">
        <v>194</v>
      </c>
      <c r="AT164" s="228" t="s">
        <v>140</v>
      </c>
      <c r="AU164" s="228" t="s">
        <v>81</v>
      </c>
      <c r="AY164" s="15" t="s">
        <v>136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5" t="s">
        <v>81</v>
      </c>
      <c r="BK164" s="229">
        <f>ROUND(I164*H164,2)</f>
        <v>0</v>
      </c>
      <c r="BL164" s="15" t="s">
        <v>135</v>
      </c>
      <c r="BM164" s="228" t="s">
        <v>909</v>
      </c>
    </row>
    <row r="165" s="12" customFormat="1">
      <c r="A165" s="12"/>
      <c r="B165" s="241"/>
      <c r="C165" s="242"/>
      <c r="D165" s="230" t="s">
        <v>167</v>
      </c>
      <c r="E165" s="243" t="s">
        <v>343</v>
      </c>
      <c r="F165" s="244" t="s">
        <v>870</v>
      </c>
      <c r="G165" s="242"/>
      <c r="H165" s="245">
        <v>863.46000000000004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51" t="s">
        <v>167</v>
      </c>
      <c r="AU165" s="251" t="s">
        <v>81</v>
      </c>
      <c r="AV165" s="12" t="s">
        <v>90</v>
      </c>
      <c r="AW165" s="12" t="s">
        <v>30</v>
      </c>
      <c r="AX165" s="12" t="s">
        <v>81</v>
      </c>
      <c r="AY165" s="251" t="s">
        <v>136</v>
      </c>
    </row>
    <row r="166" s="2" customFormat="1" ht="16.5" customHeight="1">
      <c r="A166" s="36"/>
      <c r="B166" s="37"/>
      <c r="C166" s="217" t="s">
        <v>236</v>
      </c>
      <c r="D166" s="217" t="s">
        <v>137</v>
      </c>
      <c r="E166" s="218" t="s">
        <v>404</v>
      </c>
      <c r="F166" s="219" t="s">
        <v>405</v>
      </c>
      <c r="G166" s="220" t="s">
        <v>387</v>
      </c>
      <c r="H166" s="221">
        <v>863.46000000000004</v>
      </c>
      <c r="I166" s="222"/>
      <c r="J166" s="223">
        <f>ROUND(I166*H166,2)</f>
        <v>0</v>
      </c>
      <c r="K166" s="219" t="s">
        <v>141</v>
      </c>
      <c r="L166" s="42"/>
      <c r="M166" s="224" t="s">
        <v>1</v>
      </c>
      <c r="N166" s="225" t="s">
        <v>38</v>
      </c>
      <c r="O166" s="89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8" t="s">
        <v>135</v>
      </c>
      <c r="AT166" s="228" t="s">
        <v>137</v>
      </c>
      <c r="AU166" s="228" t="s">
        <v>81</v>
      </c>
      <c r="AY166" s="15" t="s">
        <v>136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5" t="s">
        <v>81</v>
      </c>
      <c r="BK166" s="229">
        <f>ROUND(I166*H166,2)</f>
        <v>0</v>
      </c>
      <c r="BL166" s="15" t="s">
        <v>135</v>
      </c>
      <c r="BM166" s="228" t="s">
        <v>910</v>
      </c>
    </row>
    <row r="167" s="12" customFormat="1">
      <c r="A167" s="12"/>
      <c r="B167" s="241"/>
      <c r="C167" s="242"/>
      <c r="D167" s="230" t="s">
        <v>167</v>
      </c>
      <c r="E167" s="243" t="s">
        <v>349</v>
      </c>
      <c r="F167" s="244" t="s">
        <v>870</v>
      </c>
      <c r="G167" s="242"/>
      <c r="H167" s="245">
        <v>863.46000000000004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51" t="s">
        <v>167</v>
      </c>
      <c r="AU167" s="251" t="s">
        <v>81</v>
      </c>
      <c r="AV167" s="12" t="s">
        <v>90</v>
      </c>
      <c r="AW167" s="12" t="s">
        <v>30</v>
      </c>
      <c r="AX167" s="12" t="s">
        <v>81</v>
      </c>
      <c r="AY167" s="251" t="s">
        <v>136</v>
      </c>
    </row>
    <row r="168" s="2" customFormat="1" ht="24.15" customHeight="1">
      <c r="A168" s="36"/>
      <c r="B168" s="37"/>
      <c r="C168" s="217" t="s">
        <v>8</v>
      </c>
      <c r="D168" s="217" t="s">
        <v>137</v>
      </c>
      <c r="E168" s="218" t="s">
        <v>911</v>
      </c>
      <c r="F168" s="219" t="s">
        <v>912</v>
      </c>
      <c r="G168" s="220" t="s">
        <v>299</v>
      </c>
      <c r="H168" s="221">
        <v>75</v>
      </c>
      <c r="I168" s="222"/>
      <c r="J168" s="223">
        <f>ROUND(I168*H168,2)</f>
        <v>0</v>
      </c>
      <c r="K168" s="219" t="s">
        <v>158</v>
      </c>
      <c r="L168" s="42"/>
      <c r="M168" s="224" t="s">
        <v>1</v>
      </c>
      <c r="N168" s="225" t="s">
        <v>38</v>
      </c>
      <c r="O168" s="89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8" t="s">
        <v>135</v>
      </c>
      <c r="AT168" s="228" t="s">
        <v>137</v>
      </c>
      <c r="AU168" s="228" t="s">
        <v>81</v>
      </c>
      <c r="AY168" s="15" t="s">
        <v>136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5" t="s">
        <v>81</v>
      </c>
      <c r="BK168" s="229">
        <f>ROUND(I168*H168,2)</f>
        <v>0</v>
      </c>
      <c r="BL168" s="15" t="s">
        <v>135</v>
      </c>
      <c r="BM168" s="228" t="s">
        <v>913</v>
      </c>
    </row>
    <row r="169" s="2" customFormat="1">
      <c r="A169" s="36"/>
      <c r="B169" s="37"/>
      <c r="C169" s="38"/>
      <c r="D169" s="239" t="s">
        <v>160</v>
      </c>
      <c r="E169" s="38"/>
      <c r="F169" s="240" t="s">
        <v>914</v>
      </c>
      <c r="G169" s="38"/>
      <c r="H169" s="38"/>
      <c r="I169" s="232"/>
      <c r="J169" s="38"/>
      <c r="K169" s="38"/>
      <c r="L169" s="42"/>
      <c r="M169" s="233"/>
      <c r="N169" s="234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160</v>
      </c>
      <c r="AU169" s="15" t="s">
        <v>81</v>
      </c>
    </row>
    <row r="170" s="2" customFormat="1">
      <c r="A170" s="36"/>
      <c r="B170" s="37"/>
      <c r="C170" s="38"/>
      <c r="D170" s="230" t="s">
        <v>143</v>
      </c>
      <c r="E170" s="38"/>
      <c r="F170" s="231" t="s">
        <v>915</v>
      </c>
      <c r="G170" s="38"/>
      <c r="H170" s="38"/>
      <c r="I170" s="232"/>
      <c r="J170" s="38"/>
      <c r="K170" s="38"/>
      <c r="L170" s="42"/>
      <c r="M170" s="233"/>
      <c r="N170" s="234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143</v>
      </c>
      <c r="AU170" s="15" t="s">
        <v>81</v>
      </c>
    </row>
    <row r="171" s="12" customFormat="1">
      <c r="A171" s="12"/>
      <c r="B171" s="241"/>
      <c r="C171" s="242"/>
      <c r="D171" s="230" t="s">
        <v>167</v>
      </c>
      <c r="E171" s="243" t="s">
        <v>355</v>
      </c>
      <c r="F171" s="244" t="s">
        <v>898</v>
      </c>
      <c r="G171" s="242"/>
      <c r="H171" s="245">
        <v>75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51" t="s">
        <v>167</v>
      </c>
      <c r="AU171" s="251" t="s">
        <v>81</v>
      </c>
      <c r="AV171" s="12" t="s">
        <v>90</v>
      </c>
      <c r="AW171" s="12" t="s">
        <v>30</v>
      </c>
      <c r="AX171" s="12" t="s">
        <v>81</v>
      </c>
      <c r="AY171" s="251" t="s">
        <v>136</v>
      </c>
    </row>
    <row r="172" s="2" customFormat="1" ht="24.15" customHeight="1">
      <c r="A172" s="36"/>
      <c r="B172" s="37"/>
      <c r="C172" s="217" t="s">
        <v>357</v>
      </c>
      <c r="D172" s="217" t="s">
        <v>137</v>
      </c>
      <c r="E172" s="218" t="s">
        <v>916</v>
      </c>
      <c r="F172" s="219" t="s">
        <v>309</v>
      </c>
      <c r="G172" s="220" t="s">
        <v>299</v>
      </c>
      <c r="H172" s="221">
        <v>3360</v>
      </c>
      <c r="I172" s="222"/>
      <c r="J172" s="223">
        <f>ROUND(I172*H172,2)</f>
        <v>0</v>
      </c>
      <c r="K172" s="219" t="s">
        <v>158</v>
      </c>
      <c r="L172" s="42"/>
      <c r="M172" s="224" t="s">
        <v>1</v>
      </c>
      <c r="N172" s="225" t="s">
        <v>38</v>
      </c>
      <c r="O172" s="89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8" t="s">
        <v>135</v>
      </c>
      <c r="AT172" s="228" t="s">
        <v>137</v>
      </c>
      <c r="AU172" s="228" t="s">
        <v>81</v>
      </c>
      <c r="AY172" s="15" t="s">
        <v>136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5" t="s">
        <v>81</v>
      </c>
      <c r="BK172" s="229">
        <f>ROUND(I172*H172,2)</f>
        <v>0</v>
      </c>
      <c r="BL172" s="15" t="s">
        <v>135</v>
      </c>
      <c r="BM172" s="228" t="s">
        <v>917</v>
      </c>
    </row>
    <row r="173" s="2" customFormat="1">
      <c r="A173" s="36"/>
      <c r="B173" s="37"/>
      <c r="C173" s="38"/>
      <c r="D173" s="239" t="s">
        <v>160</v>
      </c>
      <c r="E173" s="38"/>
      <c r="F173" s="240" t="s">
        <v>918</v>
      </c>
      <c r="G173" s="38"/>
      <c r="H173" s="38"/>
      <c r="I173" s="232"/>
      <c r="J173" s="38"/>
      <c r="K173" s="38"/>
      <c r="L173" s="42"/>
      <c r="M173" s="233"/>
      <c r="N173" s="234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160</v>
      </c>
      <c r="AU173" s="15" t="s">
        <v>81</v>
      </c>
    </row>
    <row r="174" s="2" customFormat="1">
      <c r="A174" s="36"/>
      <c r="B174" s="37"/>
      <c r="C174" s="38"/>
      <c r="D174" s="230" t="s">
        <v>143</v>
      </c>
      <c r="E174" s="38"/>
      <c r="F174" s="231" t="s">
        <v>919</v>
      </c>
      <c r="G174" s="38"/>
      <c r="H174" s="38"/>
      <c r="I174" s="232"/>
      <c r="J174" s="38"/>
      <c r="K174" s="38"/>
      <c r="L174" s="42"/>
      <c r="M174" s="233"/>
      <c r="N174" s="234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143</v>
      </c>
      <c r="AU174" s="15" t="s">
        <v>81</v>
      </c>
    </row>
    <row r="175" s="12" customFormat="1">
      <c r="A175" s="12"/>
      <c r="B175" s="241"/>
      <c r="C175" s="242"/>
      <c r="D175" s="230" t="s">
        <v>167</v>
      </c>
      <c r="E175" s="243" t="s">
        <v>361</v>
      </c>
      <c r="F175" s="244" t="s">
        <v>897</v>
      </c>
      <c r="G175" s="242"/>
      <c r="H175" s="245">
        <v>3360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51" t="s">
        <v>167</v>
      </c>
      <c r="AU175" s="251" t="s">
        <v>81</v>
      </c>
      <c r="AV175" s="12" t="s">
        <v>90</v>
      </c>
      <c r="AW175" s="12" t="s">
        <v>30</v>
      </c>
      <c r="AX175" s="12" t="s">
        <v>81</v>
      </c>
      <c r="AY175" s="251" t="s">
        <v>136</v>
      </c>
    </row>
    <row r="176" s="2" customFormat="1" ht="24.15" customHeight="1">
      <c r="A176" s="36"/>
      <c r="B176" s="37"/>
      <c r="C176" s="217" t="s">
        <v>363</v>
      </c>
      <c r="D176" s="217" t="s">
        <v>137</v>
      </c>
      <c r="E176" s="218" t="s">
        <v>680</v>
      </c>
      <c r="F176" s="219" t="s">
        <v>681</v>
      </c>
      <c r="G176" s="220" t="s">
        <v>157</v>
      </c>
      <c r="H176" s="221">
        <v>6387</v>
      </c>
      <c r="I176" s="222"/>
      <c r="J176" s="223">
        <f>ROUND(I176*H176,2)</f>
        <v>0</v>
      </c>
      <c r="K176" s="219" t="s">
        <v>158</v>
      </c>
      <c r="L176" s="42"/>
      <c r="M176" s="224" t="s">
        <v>1</v>
      </c>
      <c r="N176" s="225" t="s">
        <v>38</v>
      </c>
      <c r="O176" s="89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8" t="s">
        <v>135</v>
      </c>
      <c r="AT176" s="228" t="s">
        <v>137</v>
      </c>
      <c r="AU176" s="228" t="s">
        <v>81</v>
      </c>
      <c r="AY176" s="15" t="s">
        <v>136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5" t="s">
        <v>81</v>
      </c>
      <c r="BK176" s="229">
        <f>ROUND(I176*H176,2)</f>
        <v>0</v>
      </c>
      <c r="BL176" s="15" t="s">
        <v>135</v>
      </c>
      <c r="BM176" s="228" t="s">
        <v>920</v>
      </c>
    </row>
    <row r="177" s="2" customFormat="1">
      <c r="A177" s="36"/>
      <c r="B177" s="37"/>
      <c r="C177" s="38"/>
      <c r="D177" s="239" t="s">
        <v>160</v>
      </c>
      <c r="E177" s="38"/>
      <c r="F177" s="240" t="s">
        <v>683</v>
      </c>
      <c r="G177" s="38"/>
      <c r="H177" s="38"/>
      <c r="I177" s="232"/>
      <c r="J177" s="38"/>
      <c r="K177" s="38"/>
      <c r="L177" s="42"/>
      <c r="M177" s="233"/>
      <c r="N177" s="234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160</v>
      </c>
      <c r="AU177" s="15" t="s">
        <v>81</v>
      </c>
    </row>
    <row r="178" s="2" customFormat="1">
      <c r="A178" s="36"/>
      <c r="B178" s="37"/>
      <c r="C178" s="38"/>
      <c r="D178" s="230" t="s">
        <v>143</v>
      </c>
      <c r="E178" s="38"/>
      <c r="F178" s="231" t="s">
        <v>844</v>
      </c>
      <c r="G178" s="38"/>
      <c r="H178" s="38"/>
      <c r="I178" s="232"/>
      <c r="J178" s="38"/>
      <c r="K178" s="38"/>
      <c r="L178" s="42"/>
      <c r="M178" s="233"/>
      <c r="N178" s="234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143</v>
      </c>
      <c r="AU178" s="15" t="s">
        <v>81</v>
      </c>
    </row>
    <row r="179" s="12" customFormat="1">
      <c r="A179" s="12"/>
      <c r="B179" s="241"/>
      <c r="C179" s="242"/>
      <c r="D179" s="230" t="s">
        <v>167</v>
      </c>
      <c r="E179" s="243" t="s">
        <v>368</v>
      </c>
      <c r="F179" s="244" t="s">
        <v>845</v>
      </c>
      <c r="G179" s="242"/>
      <c r="H179" s="245">
        <v>3360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51" t="s">
        <v>167</v>
      </c>
      <c r="AU179" s="251" t="s">
        <v>81</v>
      </c>
      <c r="AV179" s="12" t="s">
        <v>90</v>
      </c>
      <c r="AW179" s="12" t="s">
        <v>30</v>
      </c>
      <c r="AX179" s="12" t="s">
        <v>73</v>
      </c>
      <c r="AY179" s="251" t="s">
        <v>136</v>
      </c>
    </row>
    <row r="180" s="12" customFormat="1">
      <c r="A180" s="12"/>
      <c r="B180" s="241"/>
      <c r="C180" s="242"/>
      <c r="D180" s="230" t="s">
        <v>167</v>
      </c>
      <c r="E180" s="243" t="s">
        <v>881</v>
      </c>
      <c r="F180" s="244" t="s">
        <v>846</v>
      </c>
      <c r="G180" s="242"/>
      <c r="H180" s="245">
        <v>75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51" t="s">
        <v>167</v>
      </c>
      <c r="AU180" s="251" t="s">
        <v>81</v>
      </c>
      <c r="AV180" s="12" t="s">
        <v>90</v>
      </c>
      <c r="AW180" s="12" t="s">
        <v>30</v>
      </c>
      <c r="AX180" s="12" t="s">
        <v>73</v>
      </c>
      <c r="AY180" s="251" t="s">
        <v>136</v>
      </c>
    </row>
    <row r="181" s="12" customFormat="1">
      <c r="A181" s="12"/>
      <c r="B181" s="241"/>
      <c r="C181" s="242"/>
      <c r="D181" s="230" t="s">
        <v>167</v>
      </c>
      <c r="E181" s="243" t="s">
        <v>882</v>
      </c>
      <c r="F181" s="244" t="s">
        <v>847</v>
      </c>
      <c r="G181" s="242"/>
      <c r="H181" s="245">
        <v>2952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51" t="s">
        <v>167</v>
      </c>
      <c r="AU181" s="251" t="s">
        <v>81</v>
      </c>
      <c r="AV181" s="12" t="s">
        <v>90</v>
      </c>
      <c r="AW181" s="12" t="s">
        <v>30</v>
      </c>
      <c r="AX181" s="12" t="s">
        <v>73</v>
      </c>
      <c r="AY181" s="251" t="s">
        <v>136</v>
      </c>
    </row>
    <row r="182" s="12" customFormat="1">
      <c r="A182" s="12"/>
      <c r="B182" s="241"/>
      <c r="C182" s="242"/>
      <c r="D182" s="230" t="s">
        <v>167</v>
      </c>
      <c r="E182" s="243" t="s">
        <v>921</v>
      </c>
      <c r="F182" s="244" t="s">
        <v>922</v>
      </c>
      <c r="G182" s="242"/>
      <c r="H182" s="245">
        <v>6387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51" t="s">
        <v>167</v>
      </c>
      <c r="AU182" s="251" t="s">
        <v>81</v>
      </c>
      <c r="AV182" s="12" t="s">
        <v>90</v>
      </c>
      <c r="AW182" s="12" t="s">
        <v>30</v>
      </c>
      <c r="AX182" s="12" t="s">
        <v>81</v>
      </c>
      <c r="AY182" s="251" t="s">
        <v>136</v>
      </c>
    </row>
    <row r="183" s="2" customFormat="1" ht="16.5" customHeight="1">
      <c r="A183" s="36"/>
      <c r="B183" s="37"/>
      <c r="C183" s="255" t="s">
        <v>370</v>
      </c>
      <c r="D183" s="255" t="s">
        <v>140</v>
      </c>
      <c r="E183" s="256" t="s">
        <v>385</v>
      </c>
      <c r="F183" s="257" t="s">
        <v>386</v>
      </c>
      <c r="G183" s="258" t="s">
        <v>387</v>
      </c>
      <c r="H183" s="259">
        <v>638.70000000000005</v>
      </c>
      <c r="I183" s="260"/>
      <c r="J183" s="261">
        <f>ROUND(I183*H183,2)</f>
        <v>0</v>
      </c>
      <c r="K183" s="257" t="s">
        <v>141</v>
      </c>
      <c r="L183" s="262"/>
      <c r="M183" s="263" t="s">
        <v>1</v>
      </c>
      <c r="N183" s="264" t="s">
        <v>38</v>
      </c>
      <c r="O183" s="89"/>
      <c r="P183" s="226">
        <f>O183*H183</f>
        <v>0</v>
      </c>
      <c r="Q183" s="226">
        <v>0.59999999999999998</v>
      </c>
      <c r="R183" s="226">
        <f>Q183*H183</f>
        <v>383.22000000000003</v>
      </c>
      <c r="S183" s="226">
        <v>0</v>
      </c>
      <c r="T183" s="22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8" t="s">
        <v>194</v>
      </c>
      <c r="AT183" s="228" t="s">
        <v>140</v>
      </c>
      <c r="AU183" s="228" t="s">
        <v>81</v>
      </c>
      <c r="AY183" s="15" t="s">
        <v>136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5" t="s">
        <v>81</v>
      </c>
      <c r="BK183" s="229">
        <f>ROUND(I183*H183,2)</f>
        <v>0</v>
      </c>
      <c r="BL183" s="15" t="s">
        <v>135</v>
      </c>
      <c r="BM183" s="228" t="s">
        <v>923</v>
      </c>
    </row>
    <row r="184" s="2" customFormat="1">
      <c r="A184" s="36"/>
      <c r="B184" s="37"/>
      <c r="C184" s="38"/>
      <c r="D184" s="230" t="s">
        <v>143</v>
      </c>
      <c r="E184" s="38"/>
      <c r="F184" s="231" t="s">
        <v>851</v>
      </c>
      <c r="G184" s="38"/>
      <c r="H184" s="38"/>
      <c r="I184" s="232"/>
      <c r="J184" s="38"/>
      <c r="K184" s="38"/>
      <c r="L184" s="42"/>
      <c r="M184" s="233"/>
      <c r="N184" s="234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143</v>
      </c>
      <c r="AU184" s="15" t="s">
        <v>81</v>
      </c>
    </row>
    <row r="185" s="12" customFormat="1">
      <c r="A185" s="12"/>
      <c r="B185" s="241"/>
      <c r="C185" s="242"/>
      <c r="D185" s="230" t="s">
        <v>167</v>
      </c>
      <c r="E185" s="243" t="s">
        <v>375</v>
      </c>
      <c r="F185" s="244" t="s">
        <v>924</v>
      </c>
      <c r="G185" s="242"/>
      <c r="H185" s="245">
        <v>638.70000000000005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51" t="s">
        <v>167</v>
      </c>
      <c r="AU185" s="251" t="s">
        <v>81</v>
      </c>
      <c r="AV185" s="12" t="s">
        <v>90</v>
      </c>
      <c r="AW185" s="12" t="s">
        <v>30</v>
      </c>
      <c r="AX185" s="12" t="s">
        <v>81</v>
      </c>
      <c r="AY185" s="251" t="s">
        <v>136</v>
      </c>
    </row>
    <row r="186" s="2" customFormat="1" ht="24.15" customHeight="1">
      <c r="A186" s="36"/>
      <c r="B186" s="37"/>
      <c r="C186" s="217" t="s">
        <v>377</v>
      </c>
      <c r="D186" s="217" t="s">
        <v>137</v>
      </c>
      <c r="E186" s="218" t="s">
        <v>218</v>
      </c>
      <c r="F186" s="219" t="s">
        <v>219</v>
      </c>
      <c r="G186" s="220" t="s">
        <v>220</v>
      </c>
      <c r="H186" s="221">
        <v>383.24394000000001</v>
      </c>
      <c r="I186" s="222"/>
      <c r="J186" s="223">
        <f>ROUND(I186*H186,2)</f>
        <v>0</v>
      </c>
      <c r="K186" s="219" t="s">
        <v>158</v>
      </c>
      <c r="L186" s="42"/>
      <c r="M186" s="224" t="s">
        <v>1</v>
      </c>
      <c r="N186" s="225" t="s">
        <v>38</v>
      </c>
      <c r="O186" s="89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8" t="s">
        <v>135</v>
      </c>
      <c r="AT186" s="228" t="s">
        <v>137</v>
      </c>
      <c r="AU186" s="228" t="s">
        <v>81</v>
      </c>
      <c r="AY186" s="15" t="s">
        <v>136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5" t="s">
        <v>81</v>
      </c>
      <c r="BK186" s="229">
        <f>ROUND(I186*H186,2)</f>
        <v>0</v>
      </c>
      <c r="BL186" s="15" t="s">
        <v>135</v>
      </c>
      <c r="BM186" s="228" t="s">
        <v>925</v>
      </c>
    </row>
    <row r="187" s="2" customFormat="1">
      <c r="A187" s="36"/>
      <c r="B187" s="37"/>
      <c r="C187" s="38"/>
      <c r="D187" s="239" t="s">
        <v>160</v>
      </c>
      <c r="E187" s="38"/>
      <c r="F187" s="240" t="s">
        <v>222</v>
      </c>
      <c r="G187" s="38"/>
      <c r="H187" s="38"/>
      <c r="I187" s="232"/>
      <c r="J187" s="38"/>
      <c r="K187" s="38"/>
      <c r="L187" s="42"/>
      <c r="M187" s="233"/>
      <c r="N187" s="234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160</v>
      </c>
      <c r="AU187" s="15" t="s">
        <v>81</v>
      </c>
    </row>
    <row r="188" s="13" customFormat="1">
      <c r="A188" s="13"/>
      <c r="B188" s="265"/>
      <c r="C188" s="266"/>
      <c r="D188" s="230" t="s">
        <v>167</v>
      </c>
      <c r="E188" s="267" t="s">
        <v>1</v>
      </c>
      <c r="F188" s="268" t="s">
        <v>782</v>
      </c>
      <c r="G188" s="266"/>
      <c r="H188" s="267" t="s">
        <v>1</v>
      </c>
      <c r="I188" s="269"/>
      <c r="J188" s="266"/>
      <c r="K188" s="266"/>
      <c r="L188" s="270"/>
      <c r="M188" s="271"/>
      <c r="N188" s="272"/>
      <c r="O188" s="272"/>
      <c r="P188" s="272"/>
      <c r="Q188" s="272"/>
      <c r="R188" s="272"/>
      <c r="S188" s="272"/>
      <c r="T188" s="27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4" t="s">
        <v>167</v>
      </c>
      <c r="AU188" s="274" t="s">
        <v>81</v>
      </c>
      <c r="AV188" s="13" t="s">
        <v>81</v>
      </c>
      <c r="AW188" s="13" t="s">
        <v>30</v>
      </c>
      <c r="AX188" s="13" t="s">
        <v>73</v>
      </c>
      <c r="AY188" s="274" t="s">
        <v>136</v>
      </c>
    </row>
    <row r="189" s="13" customFormat="1">
      <c r="A189" s="13"/>
      <c r="B189" s="265"/>
      <c r="C189" s="266"/>
      <c r="D189" s="230" t="s">
        <v>167</v>
      </c>
      <c r="E189" s="267" t="s">
        <v>1</v>
      </c>
      <c r="F189" s="268" t="s">
        <v>926</v>
      </c>
      <c r="G189" s="266"/>
      <c r="H189" s="267" t="s">
        <v>1</v>
      </c>
      <c r="I189" s="269"/>
      <c r="J189" s="266"/>
      <c r="K189" s="266"/>
      <c r="L189" s="270"/>
      <c r="M189" s="271"/>
      <c r="N189" s="272"/>
      <c r="O189" s="272"/>
      <c r="P189" s="272"/>
      <c r="Q189" s="272"/>
      <c r="R189" s="272"/>
      <c r="S189" s="272"/>
      <c r="T189" s="27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4" t="s">
        <v>167</v>
      </c>
      <c r="AU189" s="274" t="s">
        <v>81</v>
      </c>
      <c r="AV189" s="13" t="s">
        <v>81</v>
      </c>
      <c r="AW189" s="13" t="s">
        <v>30</v>
      </c>
      <c r="AX189" s="13" t="s">
        <v>73</v>
      </c>
      <c r="AY189" s="274" t="s">
        <v>136</v>
      </c>
    </row>
    <row r="190" s="12" customFormat="1">
      <c r="A190" s="12"/>
      <c r="B190" s="241"/>
      <c r="C190" s="242"/>
      <c r="D190" s="230" t="s">
        <v>167</v>
      </c>
      <c r="E190" s="243" t="s">
        <v>383</v>
      </c>
      <c r="F190" s="244" t="s">
        <v>855</v>
      </c>
      <c r="G190" s="242"/>
      <c r="H190" s="245">
        <v>383.24394000000001</v>
      </c>
      <c r="I190" s="246"/>
      <c r="J190" s="242"/>
      <c r="K190" s="242"/>
      <c r="L190" s="247"/>
      <c r="M190" s="252"/>
      <c r="N190" s="253"/>
      <c r="O190" s="253"/>
      <c r="P190" s="253"/>
      <c r="Q190" s="253"/>
      <c r="R190" s="253"/>
      <c r="S190" s="253"/>
      <c r="T190" s="254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51" t="s">
        <v>167</v>
      </c>
      <c r="AU190" s="251" t="s">
        <v>81</v>
      </c>
      <c r="AV190" s="12" t="s">
        <v>90</v>
      </c>
      <c r="AW190" s="12" t="s">
        <v>30</v>
      </c>
      <c r="AX190" s="12" t="s">
        <v>81</v>
      </c>
      <c r="AY190" s="251" t="s">
        <v>136</v>
      </c>
    </row>
    <row r="191" s="2" customFormat="1" ht="6.96" customHeight="1">
      <c r="A191" s="36"/>
      <c r="B191" s="64"/>
      <c r="C191" s="65"/>
      <c r="D191" s="65"/>
      <c r="E191" s="65"/>
      <c r="F191" s="65"/>
      <c r="G191" s="65"/>
      <c r="H191" s="65"/>
      <c r="I191" s="65"/>
      <c r="J191" s="65"/>
      <c r="K191" s="65"/>
      <c r="L191" s="42"/>
      <c r="M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</row>
  </sheetData>
  <sheetProtection sheet="1" autoFilter="0" formatColumns="0" formatRows="0" objects="1" scenarios="1" spinCount="100000" saltValue="l5n9tAfgbqxfXtvgB4klbm/zU874blhx+EbZ/S2QBid8cssx9tlqrqjJQUZKRA+Zqt8dh1Fkg+Va9RU/fWEbVw==" hashValue="znOVLxwwp+PryhCOLepG20zbuee9ycdVhlf4bmDr0zSe3/LXbAg1CGOQH0Zcy/o25mD5egVKbFVsFuEjGq+j3A==" algorithmName="SHA-512" password="CC35"/>
  <autoFilter ref="C120:K19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hyperlinks>
    <hyperlink ref="F124" r:id="rId1" display="https://podminky.urs.cz/item/CS_URS_2024_02/111104311R00"/>
    <hyperlink ref="F131" r:id="rId2" display="https://podminky.urs.cz/item/CS_URS_2024_02/185804514R00"/>
    <hyperlink ref="F135" r:id="rId3" display="https://podminky.urs.cz/item/CS_URS_2024_02/185804513R00"/>
    <hyperlink ref="F149" r:id="rId4" display="https://podminky.urs.cz/item/CS_URS_2024_02/184808211R00"/>
    <hyperlink ref="F158" r:id="rId5" display="https://podminky.urs.cz/item/CS_URS_2024_02/185804311R00"/>
    <hyperlink ref="F169" r:id="rId6" display="https://podminky.urs.cz/item/CS_URS_2024_02/12f"/>
    <hyperlink ref="F173" r:id="rId7" display="https://podminky.urs.cz/item/CS_URS_2024_02/12f.1"/>
    <hyperlink ref="F177" r:id="rId8" display="https://podminky.urs.cz/item/CS_URS_2024_02/184921093R00"/>
    <hyperlink ref="F187" r:id="rId9" display="https://podminky.urs.cz/item/CS_URS_2024_02/998231311R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8" ma:contentTypeDescription="Vytvoří nový dokument" ma:contentTypeScope="" ma:versionID="947c95b067daec8f859095a457cb8d52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b783fbed06affe80fed91005b808f658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781DE8-7483-42AB-A03D-05BEC5833581}"/>
</file>

<file path=customXml/itemProps2.xml><?xml version="1.0" encoding="utf-8"?>
<ds:datastoreItem xmlns:ds="http://schemas.openxmlformats.org/officeDocument/2006/customXml" ds:itemID="{9C41406F-A49C-47D0-81E9-4D7373DB093F}"/>
</file>

<file path=customXml/itemProps3.xml><?xml version="1.0" encoding="utf-8"?>
<ds:datastoreItem xmlns:ds="http://schemas.openxmlformats.org/officeDocument/2006/customXml" ds:itemID="{BF51782F-81E1-4405-B784-7F3D11C4CCCB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Dubcová Eva</dc:creator>
  <cp:lastModifiedBy>Dubcová Eva</cp:lastModifiedBy>
  <dcterms:created xsi:type="dcterms:W3CDTF">2024-07-15T11:41:35Z</dcterms:created>
  <dcterms:modified xsi:type="dcterms:W3CDTF">2024-07-15T11:41:44Z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